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10" windowWidth="20730" windowHeight="11700"/>
  </bookViews>
  <sheets>
    <sheet name="UGAROMLITAL2002" sheetId="1" r:id="rId1"/>
    <sheet name="Individual Repo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30" i="1" l="1"/>
  <c r="U31" i="1"/>
  <c r="U32" i="1"/>
  <c r="R7" i="1"/>
  <c r="H444" i="2"/>
  <c r="G444" i="2"/>
  <c r="F444" i="2"/>
  <c r="E444" i="2"/>
  <c r="D444" i="2"/>
  <c r="I441" i="2"/>
  <c r="H441" i="2"/>
  <c r="G441" i="2"/>
  <c r="F441" i="2"/>
  <c r="E441" i="2"/>
  <c r="D441" i="2"/>
  <c r="J439" i="2"/>
  <c r="I439" i="2"/>
  <c r="H439" i="2"/>
  <c r="G439" i="2"/>
  <c r="F439" i="2"/>
  <c r="E439" i="2"/>
  <c r="D439" i="2"/>
  <c r="C439" i="2"/>
  <c r="J448" i="2"/>
  <c r="C447" i="2"/>
  <c r="J446" i="2"/>
  <c r="C445" i="2"/>
  <c r="C443" i="2"/>
  <c r="C441" i="2"/>
  <c r="H429" i="2"/>
  <c r="G429" i="2"/>
  <c r="E429" i="2"/>
  <c r="D429" i="2"/>
  <c r="I426" i="2"/>
  <c r="G426" i="2"/>
  <c r="F426" i="2"/>
  <c r="E426" i="2"/>
  <c r="D426" i="2"/>
  <c r="J424" i="2"/>
  <c r="I424" i="2"/>
  <c r="G424" i="2"/>
  <c r="F424" i="2"/>
  <c r="E424" i="2"/>
  <c r="D424" i="2"/>
  <c r="C424" i="2"/>
  <c r="J433" i="2"/>
  <c r="C432" i="2"/>
  <c r="J431" i="2"/>
  <c r="C430" i="2"/>
  <c r="C428" i="2"/>
  <c r="C426" i="2"/>
  <c r="H414" i="2"/>
  <c r="G414" i="2"/>
  <c r="E414" i="2"/>
  <c r="D414" i="2"/>
  <c r="I411" i="2"/>
  <c r="G411" i="2"/>
  <c r="F411" i="2"/>
  <c r="E411" i="2"/>
  <c r="D411" i="2"/>
  <c r="J409" i="2"/>
  <c r="I409" i="2"/>
  <c r="G409" i="2"/>
  <c r="F409" i="2"/>
  <c r="E409" i="2"/>
  <c r="D409" i="2"/>
  <c r="C409" i="2"/>
  <c r="J418" i="2"/>
  <c r="C417" i="2"/>
  <c r="J416" i="2"/>
  <c r="C415" i="2"/>
  <c r="C413" i="2"/>
  <c r="C411" i="2"/>
  <c r="H399" i="2"/>
  <c r="G399" i="2"/>
  <c r="E399" i="2"/>
  <c r="D399" i="2"/>
  <c r="I396" i="2"/>
  <c r="G396" i="2"/>
  <c r="F396" i="2"/>
  <c r="E396" i="2"/>
  <c r="D396" i="2"/>
  <c r="J394" i="2"/>
  <c r="I394" i="2"/>
  <c r="G394" i="2"/>
  <c r="F394" i="2"/>
  <c r="E394" i="2"/>
  <c r="D394" i="2"/>
  <c r="C394" i="2"/>
  <c r="J403" i="2"/>
  <c r="C402" i="2"/>
  <c r="J401" i="2"/>
  <c r="C400" i="2"/>
  <c r="C398" i="2"/>
  <c r="C396" i="2"/>
  <c r="I384" i="2"/>
  <c r="H384" i="2"/>
  <c r="G384" i="2"/>
  <c r="E384" i="2"/>
  <c r="D384" i="2"/>
  <c r="I381" i="2"/>
  <c r="G381" i="2"/>
  <c r="F381" i="2"/>
  <c r="E381" i="2"/>
  <c r="D381" i="2"/>
  <c r="J379" i="2"/>
  <c r="I379" i="2"/>
  <c r="G379" i="2"/>
  <c r="F379" i="2"/>
  <c r="E379" i="2"/>
  <c r="D379" i="2"/>
  <c r="C379" i="2"/>
  <c r="J388" i="2"/>
  <c r="C387" i="2"/>
  <c r="J386" i="2"/>
  <c r="C385" i="2"/>
  <c r="C383" i="2"/>
  <c r="C381" i="2"/>
  <c r="H369" i="2"/>
  <c r="G369" i="2"/>
  <c r="E369" i="2"/>
  <c r="D369" i="2"/>
  <c r="I366" i="2"/>
  <c r="G366" i="2"/>
  <c r="F366" i="2"/>
  <c r="E366" i="2"/>
  <c r="D366" i="2"/>
  <c r="J364" i="2"/>
  <c r="I364" i="2"/>
  <c r="G364" i="2"/>
  <c r="F364" i="2"/>
  <c r="E364" i="2"/>
  <c r="D364" i="2"/>
  <c r="C364" i="2"/>
  <c r="J373" i="2"/>
  <c r="C372" i="2"/>
  <c r="J371" i="2"/>
  <c r="C370" i="2"/>
  <c r="C368" i="2"/>
  <c r="C366" i="2"/>
  <c r="H354" i="2"/>
  <c r="G354" i="2"/>
  <c r="E354" i="2"/>
  <c r="D354" i="2"/>
  <c r="I351" i="2"/>
  <c r="G351" i="2"/>
  <c r="F351" i="2"/>
  <c r="E351" i="2"/>
  <c r="D351" i="2"/>
  <c r="J349" i="2"/>
  <c r="I349" i="2"/>
  <c r="G349" i="2"/>
  <c r="F349" i="2"/>
  <c r="E349" i="2"/>
  <c r="D349" i="2"/>
  <c r="C349" i="2"/>
  <c r="J358" i="2"/>
  <c r="C357" i="2"/>
  <c r="J356" i="2"/>
  <c r="C355" i="2"/>
  <c r="C353" i="2"/>
  <c r="C351" i="2"/>
  <c r="H339" i="2"/>
  <c r="G339" i="2"/>
  <c r="E339" i="2"/>
  <c r="D339" i="2"/>
  <c r="I336" i="2"/>
  <c r="G336" i="2"/>
  <c r="F336" i="2"/>
  <c r="E336" i="2"/>
  <c r="D336" i="2"/>
  <c r="J334" i="2"/>
  <c r="I334" i="2"/>
  <c r="G334" i="2"/>
  <c r="F334" i="2"/>
  <c r="E334" i="2"/>
  <c r="D334" i="2"/>
  <c r="C334" i="2"/>
  <c r="J343" i="2"/>
  <c r="C342" i="2"/>
  <c r="J341" i="2"/>
  <c r="C340" i="2"/>
  <c r="C338" i="2"/>
  <c r="C336" i="2"/>
  <c r="H324" i="2"/>
  <c r="G324" i="2"/>
  <c r="E324" i="2"/>
  <c r="D324" i="2"/>
  <c r="I321" i="2"/>
  <c r="G321" i="2"/>
  <c r="F321" i="2"/>
  <c r="E321" i="2"/>
  <c r="D321" i="2"/>
  <c r="J319" i="2"/>
  <c r="I319" i="2"/>
  <c r="G319" i="2"/>
  <c r="F319" i="2"/>
  <c r="E319" i="2"/>
  <c r="D319" i="2"/>
  <c r="C319" i="2"/>
  <c r="J328" i="2"/>
  <c r="C327" i="2"/>
  <c r="J326" i="2"/>
  <c r="C325" i="2"/>
  <c r="C323" i="2"/>
  <c r="C321" i="2"/>
  <c r="H309" i="2"/>
  <c r="G309" i="2"/>
  <c r="E309" i="2"/>
  <c r="D309" i="2"/>
  <c r="I306" i="2"/>
  <c r="G306" i="2"/>
  <c r="F306" i="2"/>
  <c r="E306" i="2"/>
  <c r="D306" i="2"/>
  <c r="J304" i="2"/>
  <c r="I304" i="2"/>
  <c r="G304" i="2"/>
  <c r="F304" i="2"/>
  <c r="E304" i="2"/>
  <c r="D304" i="2"/>
  <c r="C304" i="2"/>
  <c r="J313" i="2"/>
  <c r="C312" i="2"/>
  <c r="J311" i="2"/>
  <c r="C310" i="2"/>
  <c r="C308" i="2"/>
  <c r="C306" i="2"/>
  <c r="H294" i="2"/>
  <c r="G294" i="2"/>
  <c r="E294" i="2"/>
  <c r="D294" i="2"/>
  <c r="I291" i="2"/>
  <c r="G291" i="2"/>
  <c r="F291" i="2"/>
  <c r="E291" i="2"/>
  <c r="D291" i="2"/>
  <c r="J289" i="2"/>
  <c r="I289" i="2"/>
  <c r="G289" i="2"/>
  <c r="F289" i="2"/>
  <c r="E289" i="2"/>
  <c r="D289" i="2"/>
  <c r="C289" i="2"/>
  <c r="J298" i="2"/>
  <c r="C297" i="2"/>
  <c r="J296" i="2"/>
  <c r="C295" i="2"/>
  <c r="C293" i="2"/>
  <c r="C291" i="2"/>
  <c r="H279" i="2"/>
  <c r="G279" i="2"/>
  <c r="E279" i="2"/>
  <c r="D279" i="2"/>
  <c r="I276" i="2"/>
  <c r="G276" i="2"/>
  <c r="F276" i="2"/>
  <c r="E276" i="2"/>
  <c r="D276" i="2"/>
  <c r="J274" i="2"/>
  <c r="I274" i="2"/>
  <c r="G274" i="2"/>
  <c r="F274" i="2"/>
  <c r="E274" i="2"/>
  <c r="D274" i="2"/>
  <c r="C274" i="2"/>
  <c r="J283" i="2"/>
  <c r="C282" i="2"/>
  <c r="J281" i="2"/>
  <c r="C280" i="2"/>
  <c r="C278" i="2"/>
  <c r="C276" i="2"/>
  <c r="H264" i="2"/>
  <c r="G264" i="2"/>
  <c r="E264" i="2"/>
  <c r="D264" i="2"/>
  <c r="I261" i="2"/>
  <c r="G261" i="2"/>
  <c r="F261" i="2"/>
  <c r="E261" i="2"/>
  <c r="D261" i="2"/>
  <c r="J259" i="2"/>
  <c r="I259" i="2"/>
  <c r="G259" i="2"/>
  <c r="F259" i="2"/>
  <c r="E259" i="2"/>
  <c r="D259" i="2"/>
  <c r="C259" i="2"/>
  <c r="J268" i="2"/>
  <c r="C267" i="2"/>
  <c r="J266" i="2"/>
  <c r="C265" i="2"/>
  <c r="C263" i="2"/>
  <c r="C261" i="2"/>
  <c r="H249" i="2"/>
  <c r="G249" i="2"/>
  <c r="E249" i="2"/>
  <c r="D249" i="2"/>
  <c r="I246" i="2"/>
  <c r="G246" i="2"/>
  <c r="F246" i="2"/>
  <c r="E246" i="2"/>
  <c r="D246" i="2"/>
  <c r="J244" i="2"/>
  <c r="I244" i="2"/>
  <c r="G244" i="2"/>
  <c r="F244" i="2"/>
  <c r="E244" i="2"/>
  <c r="D244" i="2"/>
  <c r="C244" i="2"/>
  <c r="J253" i="2"/>
  <c r="C252" i="2"/>
  <c r="J251" i="2"/>
  <c r="C250" i="2"/>
  <c r="C248" i="2"/>
  <c r="C246" i="2"/>
  <c r="H234" i="2"/>
  <c r="G234" i="2"/>
  <c r="E234" i="2"/>
  <c r="D234" i="2"/>
  <c r="I231" i="2"/>
  <c r="G231" i="2"/>
  <c r="F231" i="2"/>
  <c r="E231" i="2"/>
  <c r="D231" i="2"/>
  <c r="J229" i="2"/>
  <c r="I229" i="2"/>
  <c r="G229" i="2"/>
  <c r="F229" i="2"/>
  <c r="E229" i="2"/>
  <c r="D229" i="2"/>
  <c r="C229" i="2"/>
  <c r="J238" i="2"/>
  <c r="C237" i="2"/>
  <c r="J236" i="2"/>
  <c r="C235" i="2"/>
  <c r="C233" i="2"/>
  <c r="C231" i="2"/>
  <c r="H219" i="2"/>
  <c r="G219" i="2"/>
  <c r="E219" i="2"/>
  <c r="D219" i="2"/>
  <c r="I216" i="2"/>
  <c r="G216" i="2"/>
  <c r="F216" i="2"/>
  <c r="E216" i="2"/>
  <c r="D216" i="2"/>
  <c r="J214" i="2"/>
  <c r="I214" i="2"/>
  <c r="G214" i="2"/>
  <c r="F214" i="2"/>
  <c r="E214" i="2"/>
  <c r="D214" i="2"/>
  <c r="C214" i="2"/>
  <c r="J223" i="2"/>
  <c r="C222" i="2"/>
  <c r="J221" i="2"/>
  <c r="C220" i="2"/>
  <c r="C218" i="2"/>
  <c r="C216" i="2"/>
  <c r="H204" i="2"/>
  <c r="G204" i="2"/>
  <c r="E204" i="2"/>
  <c r="D204" i="2"/>
  <c r="I201" i="2"/>
  <c r="G201" i="2"/>
  <c r="F201" i="2"/>
  <c r="E201" i="2"/>
  <c r="D201" i="2"/>
  <c r="J199" i="2"/>
  <c r="I199" i="2"/>
  <c r="G199" i="2"/>
  <c r="F199" i="2"/>
  <c r="E199" i="2"/>
  <c r="D199" i="2"/>
  <c r="C199" i="2"/>
  <c r="J208" i="2"/>
  <c r="C207" i="2"/>
  <c r="J206" i="2"/>
  <c r="C205" i="2"/>
  <c r="C203" i="2"/>
  <c r="C201" i="2"/>
  <c r="H189" i="2"/>
  <c r="G189" i="2"/>
  <c r="E189" i="2"/>
  <c r="D189" i="2"/>
  <c r="I186" i="2"/>
  <c r="G186" i="2"/>
  <c r="F186" i="2"/>
  <c r="E186" i="2"/>
  <c r="D186" i="2"/>
  <c r="J184" i="2"/>
  <c r="I184" i="2"/>
  <c r="G184" i="2"/>
  <c r="F184" i="2"/>
  <c r="E184" i="2"/>
  <c r="D184" i="2"/>
  <c r="C184" i="2"/>
  <c r="J193" i="2"/>
  <c r="C192" i="2"/>
  <c r="J191" i="2"/>
  <c r="C190" i="2"/>
  <c r="C188" i="2"/>
  <c r="C186" i="2"/>
  <c r="H174" i="2"/>
  <c r="G174" i="2"/>
  <c r="E174" i="2"/>
  <c r="D174" i="2"/>
  <c r="I171" i="2"/>
  <c r="G171" i="2"/>
  <c r="F171" i="2"/>
  <c r="E171" i="2"/>
  <c r="D171" i="2"/>
  <c r="J169" i="2"/>
  <c r="I169" i="2"/>
  <c r="G169" i="2"/>
  <c r="F169" i="2"/>
  <c r="E169" i="2"/>
  <c r="D169" i="2"/>
  <c r="C169" i="2"/>
  <c r="J178" i="2"/>
  <c r="C177" i="2"/>
  <c r="J176" i="2"/>
  <c r="C175" i="2"/>
  <c r="C173" i="2"/>
  <c r="C171" i="2"/>
  <c r="H159" i="2"/>
  <c r="G159" i="2"/>
  <c r="E159" i="2"/>
  <c r="D159" i="2"/>
  <c r="I156" i="2"/>
  <c r="G156" i="2"/>
  <c r="F156" i="2"/>
  <c r="E156" i="2"/>
  <c r="D156" i="2"/>
  <c r="J154" i="2"/>
  <c r="I154" i="2"/>
  <c r="G154" i="2"/>
  <c r="F154" i="2"/>
  <c r="E154" i="2"/>
  <c r="D154" i="2"/>
  <c r="C154" i="2"/>
  <c r="J163" i="2"/>
  <c r="C162" i="2"/>
  <c r="J161" i="2"/>
  <c r="C160" i="2"/>
  <c r="C158" i="2"/>
  <c r="C156" i="2"/>
  <c r="H144" i="2"/>
  <c r="G144" i="2"/>
  <c r="E144" i="2"/>
  <c r="D144" i="2"/>
  <c r="I141" i="2"/>
  <c r="G141" i="2"/>
  <c r="F141" i="2"/>
  <c r="E141" i="2"/>
  <c r="D141" i="2"/>
  <c r="J139" i="2"/>
  <c r="I139" i="2"/>
  <c r="G139" i="2"/>
  <c r="F139" i="2"/>
  <c r="E139" i="2"/>
  <c r="D139" i="2"/>
  <c r="C139" i="2"/>
  <c r="J148" i="2"/>
  <c r="C147" i="2"/>
  <c r="J146" i="2"/>
  <c r="C145" i="2"/>
  <c r="C143" i="2"/>
  <c r="C141" i="2"/>
  <c r="U18" i="1"/>
  <c r="I174" i="2" s="1"/>
  <c r="U19" i="1"/>
  <c r="I189" i="2" s="1"/>
  <c r="U20" i="1"/>
  <c r="I204" i="2" s="1"/>
  <c r="U21" i="1"/>
  <c r="I219" i="2" s="1"/>
  <c r="R18" i="1"/>
  <c r="F174" i="2" s="1"/>
  <c r="R19" i="1"/>
  <c r="F189" i="2" s="1"/>
  <c r="R20" i="1"/>
  <c r="F204" i="2" s="1"/>
  <c r="R21" i="1"/>
  <c r="F219" i="2" s="1"/>
  <c r="U17" i="1"/>
  <c r="I159" i="2" s="1"/>
  <c r="H129" i="2"/>
  <c r="G129" i="2"/>
  <c r="E129" i="2"/>
  <c r="D129" i="2"/>
  <c r="I126" i="2"/>
  <c r="G126" i="2"/>
  <c r="F126" i="2"/>
  <c r="E126" i="2"/>
  <c r="D126" i="2"/>
  <c r="J124" i="2"/>
  <c r="I124" i="2"/>
  <c r="G124" i="2"/>
  <c r="F124" i="2"/>
  <c r="E124" i="2"/>
  <c r="D124" i="2"/>
  <c r="C124" i="2"/>
  <c r="J133" i="2"/>
  <c r="C132" i="2"/>
  <c r="J131" i="2"/>
  <c r="C130" i="2"/>
  <c r="C128" i="2"/>
  <c r="C126" i="2"/>
  <c r="H114" i="2"/>
  <c r="G114" i="2"/>
  <c r="E114" i="2"/>
  <c r="D114" i="2"/>
  <c r="I111" i="2"/>
  <c r="G111" i="2"/>
  <c r="F111" i="2"/>
  <c r="E111" i="2"/>
  <c r="D111" i="2"/>
  <c r="J109" i="2"/>
  <c r="I109" i="2"/>
  <c r="G109" i="2"/>
  <c r="F109" i="2"/>
  <c r="E109" i="2"/>
  <c r="D109" i="2"/>
  <c r="C109" i="2"/>
  <c r="J118" i="2"/>
  <c r="C117" i="2"/>
  <c r="J116" i="2"/>
  <c r="C115" i="2"/>
  <c r="C113" i="2"/>
  <c r="C111" i="2"/>
  <c r="H99" i="2"/>
  <c r="G99" i="2"/>
  <c r="E99" i="2"/>
  <c r="D99" i="2"/>
  <c r="I96" i="2"/>
  <c r="G96" i="2"/>
  <c r="F96" i="2"/>
  <c r="E96" i="2"/>
  <c r="D96" i="2"/>
  <c r="J94" i="2"/>
  <c r="I94" i="2"/>
  <c r="G94" i="2"/>
  <c r="F94" i="2"/>
  <c r="E94" i="2"/>
  <c r="D94" i="2"/>
  <c r="C94" i="2"/>
  <c r="J103" i="2"/>
  <c r="C102" i="2"/>
  <c r="J101" i="2"/>
  <c r="C100" i="2"/>
  <c r="C98" i="2"/>
  <c r="C96" i="2"/>
  <c r="O15" i="1"/>
  <c r="H126" i="2" s="1"/>
  <c r="O16" i="1"/>
  <c r="H141" i="2" s="1"/>
  <c r="H84" i="2"/>
  <c r="G84" i="2"/>
  <c r="E84" i="2"/>
  <c r="D84" i="2"/>
  <c r="I81" i="2"/>
  <c r="G81" i="2"/>
  <c r="F81" i="2"/>
  <c r="E81" i="2"/>
  <c r="D81" i="2"/>
  <c r="J79" i="2"/>
  <c r="I79" i="2"/>
  <c r="G79" i="2"/>
  <c r="F79" i="2"/>
  <c r="E79" i="2"/>
  <c r="D79" i="2"/>
  <c r="C79" i="2"/>
  <c r="J88" i="2"/>
  <c r="C87" i="2"/>
  <c r="J86" i="2"/>
  <c r="C85" i="2"/>
  <c r="C83" i="2"/>
  <c r="C81" i="2"/>
  <c r="H69" i="2"/>
  <c r="G69" i="2"/>
  <c r="E69" i="2"/>
  <c r="D69" i="2"/>
  <c r="I66" i="2"/>
  <c r="G66" i="2"/>
  <c r="F66" i="2"/>
  <c r="E66" i="2"/>
  <c r="D66" i="2"/>
  <c r="J64" i="2"/>
  <c r="I64" i="2"/>
  <c r="G64" i="2"/>
  <c r="F64" i="2"/>
  <c r="E64" i="2"/>
  <c r="D64" i="2"/>
  <c r="C64" i="2"/>
  <c r="H54" i="2"/>
  <c r="G54" i="2"/>
  <c r="E54" i="2"/>
  <c r="D54" i="2"/>
  <c r="I51" i="2"/>
  <c r="G51" i="2"/>
  <c r="F51" i="2"/>
  <c r="E51" i="2"/>
  <c r="D51" i="2"/>
  <c r="J49" i="2"/>
  <c r="I49" i="2"/>
  <c r="G49" i="2"/>
  <c r="F49" i="2"/>
  <c r="E49" i="2"/>
  <c r="D49" i="2"/>
  <c r="C49" i="2"/>
  <c r="J73" i="2"/>
  <c r="C72" i="2"/>
  <c r="J71" i="2"/>
  <c r="C70" i="2"/>
  <c r="C68" i="2"/>
  <c r="C66" i="2"/>
  <c r="J58" i="2"/>
  <c r="C57" i="2"/>
  <c r="J56" i="2"/>
  <c r="C55" i="2"/>
  <c r="C53" i="2"/>
  <c r="C51" i="2"/>
  <c r="H39" i="2"/>
  <c r="G39" i="2"/>
  <c r="E39" i="2"/>
  <c r="D39" i="2"/>
  <c r="I36" i="2"/>
  <c r="G36" i="2"/>
  <c r="F36" i="2"/>
  <c r="E36" i="2"/>
  <c r="D36" i="2"/>
  <c r="J34" i="2"/>
  <c r="I34" i="2"/>
  <c r="G34" i="2"/>
  <c r="F34" i="2"/>
  <c r="E34" i="2"/>
  <c r="D34" i="2"/>
  <c r="C34" i="2"/>
  <c r="J43" i="2"/>
  <c r="C42" i="2"/>
  <c r="J41" i="2"/>
  <c r="C40" i="2"/>
  <c r="C38" i="2"/>
  <c r="C36" i="2"/>
  <c r="H24" i="2"/>
  <c r="G24" i="2"/>
  <c r="E24" i="2"/>
  <c r="D24" i="2"/>
  <c r="I21" i="2"/>
  <c r="G21" i="2"/>
  <c r="F21" i="2"/>
  <c r="E21" i="2"/>
  <c r="D21" i="2"/>
  <c r="J19" i="2"/>
  <c r="I19" i="2"/>
  <c r="G19" i="2"/>
  <c r="F19" i="2"/>
  <c r="E19" i="2"/>
  <c r="D19" i="2"/>
  <c r="C19" i="2"/>
  <c r="J28" i="2"/>
  <c r="C27" i="2"/>
  <c r="J26" i="2"/>
  <c r="C25" i="2"/>
  <c r="C23" i="2"/>
  <c r="C21" i="2"/>
  <c r="J4" i="2"/>
  <c r="I4" i="2"/>
  <c r="I6" i="2"/>
  <c r="G9" i="2"/>
  <c r="H9" i="2"/>
  <c r="E9" i="2"/>
  <c r="D9" i="2"/>
  <c r="E6" i="2"/>
  <c r="F6" i="2"/>
  <c r="G6" i="2"/>
  <c r="D6" i="2"/>
  <c r="G4" i="2"/>
  <c r="F4" i="2"/>
  <c r="E4" i="2"/>
  <c r="D4" i="2"/>
  <c r="J13" i="2"/>
  <c r="C12" i="2"/>
  <c r="C10" i="2"/>
  <c r="C8" i="2"/>
  <c r="C6" i="2"/>
  <c r="C4" i="2"/>
  <c r="J11" i="2"/>
  <c r="U7" i="1" l="1"/>
  <c r="I9" i="2" s="1"/>
  <c r="J8" i="1"/>
  <c r="H19" i="2" s="1"/>
  <c r="J9" i="1"/>
  <c r="H34" i="2" s="1"/>
  <c r="J10" i="1"/>
  <c r="H49" i="2" s="1"/>
  <c r="J11" i="1"/>
  <c r="J12" i="1"/>
  <c r="H79" i="2" s="1"/>
  <c r="J13" i="1"/>
  <c r="H94" i="2" s="1"/>
  <c r="J14" i="1"/>
  <c r="H109" i="2" s="1"/>
  <c r="J15" i="1"/>
  <c r="H124" i="2" s="1"/>
  <c r="J16" i="1"/>
  <c r="H139" i="2" s="1"/>
  <c r="J17" i="1"/>
  <c r="H154" i="2" s="1"/>
  <c r="J18" i="1"/>
  <c r="H169" i="2" s="1"/>
  <c r="J19" i="1"/>
  <c r="H184" i="2" s="1"/>
  <c r="J20" i="1"/>
  <c r="H199" i="2" s="1"/>
  <c r="J21" i="1"/>
  <c r="H214" i="2" s="1"/>
  <c r="J22" i="1"/>
  <c r="H229" i="2" s="1"/>
  <c r="J23" i="1"/>
  <c r="H244" i="2" s="1"/>
  <c r="J24" i="1"/>
  <c r="H259" i="2" s="1"/>
  <c r="J25" i="1"/>
  <c r="H274" i="2" s="1"/>
  <c r="J26" i="1"/>
  <c r="H289" i="2" s="1"/>
  <c r="J27" i="1"/>
  <c r="H304" i="2" s="1"/>
  <c r="J28" i="1"/>
  <c r="H319" i="2" s="1"/>
  <c r="J29" i="1"/>
  <c r="H334" i="2" s="1"/>
  <c r="J30" i="1"/>
  <c r="H349" i="2" s="1"/>
  <c r="J31" i="1"/>
  <c r="H364" i="2" s="1"/>
  <c r="J32" i="1"/>
  <c r="H379" i="2" s="1"/>
  <c r="J33" i="1"/>
  <c r="H394" i="2" s="1"/>
  <c r="J34" i="1"/>
  <c r="H409" i="2" s="1"/>
  <c r="J35" i="1"/>
  <c r="H424" i="2" s="1"/>
  <c r="J36" i="1"/>
  <c r="O8" i="1"/>
  <c r="H21" i="2" s="1"/>
  <c r="O9" i="1"/>
  <c r="H36" i="2" s="1"/>
  <c r="O10" i="1"/>
  <c r="H51" i="2" s="1"/>
  <c r="O11" i="1"/>
  <c r="O12" i="1"/>
  <c r="H81" i="2" s="1"/>
  <c r="O13" i="1"/>
  <c r="H96" i="2" s="1"/>
  <c r="O14" i="1"/>
  <c r="H111" i="2" s="1"/>
  <c r="O17" i="1"/>
  <c r="H156" i="2" s="1"/>
  <c r="O18" i="1"/>
  <c r="H171" i="2" s="1"/>
  <c r="O19" i="1"/>
  <c r="H186" i="2" s="1"/>
  <c r="O20" i="1"/>
  <c r="H201" i="2" s="1"/>
  <c r="O21" i="1"/>
  <c r="H216" i="2" s="1"/>
  <c r="O22" i="1"/>
  <c r="H231" i="2" s="1"/>
  <c r="O23" i="1"/>
  <c r="H246" i="2" s="1"/>
  <c r="O24" i="1"/>
  <c r="H261" i="2" s="1"/>
  <c r="O25" i="1"/>
  <c r="H276" i="2" s="1"/>
  <c r="O26" i="1"/>
  <c r="H291" i="2" s="1"/>
  <c r="O27" i="1"/>
  <c r="H306" i="2" s="1"/>
  <c r="O28" i="1"/>
  <c r="H321" i="2" s="1"/>
  <c r="O29" i="1"/>
  <c r="H336" i="2" s="1"/>
  <c r="O30" i="1"/>
  <c r="H351" i="2" s="1"/>
  <c r="O31" i="1"/>
  <c r="H366" i="2" s="1"/>
  <c r="O32" i="1"/>
  <c r="H381" i="2" s="1"/>
  <c r="O33" i="1"/>
  <c r="H396" i="2" s="1"/>
  <c r="O34" i="1"/>
  <c r="H411" i="2" s="1"/>
  <c r="O35" i="1"/>
  <c r="H426" i="2" s="1"/>
  <c r="O36" i="1"/>
  <c r="O7" i="1"/>
  <c r="H6" i="2" s="1"/>
  <c r="W40" i="1"/>
  <c r="V40" i="1"/>
  <c r="U40" i="1"/>
  <c r="E6" i="1"/>
  <c r="H66" i="2" l="1"/>
  <c r="H64" i="2"/>
  <c r="V37" i="1"/>
  <c r="U8" i="1"/>
  <c r="U9" i="1"/>
  <c r="I39" i="2" s="1"/>
  <c r="U10" i="1"/>
  <c r="I54" i="2" s="1"/>
  <c r="U11" i="1"/>
  <c r="U12" i="1"/>
  <c r="I84" i="2" s="1"/>
  <c r="U13" i="1"/>
  <c r="I99" i="2" s="1"/>
  <c r="U14" i="1"/>
  <c r="I114" i="2" s="1"/>
  <c r="U15" i="1"/>
  <c r="I129" i="2" s="1"/>
  <c r="U16" i="1"/>
  <c r="I144" i="2" s="1"/>
  <c r="U22" i="1"/>
  <c r="I234" i="2" s="1"/>
  <c r="U23" i="1"/>
  <c r="I249" i="2" s="1"/>
  <c r="U24" i="1"/>
  <c r="I264" i="2" s="1"/>
  <c r="U25" i="1"/>
  <c r="I279" i="2" s="1"/>
  <c r="U26" i="1"/>
  <c r="I294" i="2" s="1"/>
  <c r="U27" i="1"/>
  <c r="I309" i="2" s="1"/>
  <c r="U28" i="1"/>
  <c r="I324" i="2" s="1"/>
  <c r="U29" i="1"/>
  <c r="I339" i="2" s="1"/>
  <c r="I354" i="2"/>
  <c r="I369" i="2"/>
  <c r="U33" i="1"/>
  <c r="I399" i="2" s="1"/>
  <c r="U34" i="1"/>
  <c r="I414" i="2" s="1"/>
  <c r="U35" i="1"/>
  <c r="I429" i="2" s="1"/>
  <c r="U36" i="1"/>
  <c r="I444" i="2" s="1"/>
  <c r="J7" i="1"/>
  <c r="I69" i="2" l="1"/>
  <c r="E36" i="1"/>
  <c r="E20" i="1"/>
  <c r="I24" i="2"/>
  <c r="E21" i="1"/>
  <c r="E19" i="1"/>
  <c r="E15" i="1"/>
  <c r="U37" i="1"/>
  <c r="H4" i="2"/>
  <c r="R8" i="1"/>
  <c r="F24" i="2" s="1"/>
  <c r="R9" i="1"/>
  <c r="R10" i="1"/>
  <c r="F54" i="2" s="1"/>
  <c r="R11" i="1"/>
  <c r="R12" i="1"/>
  <c r="R13" i="1"/>
  <c r="R14" i="1"/>
  <c r="R15" i="1"/>
  <c r="F129" i="2" s="1"/>
  <c r="R16" i="1"/>
  <c r="R17" i="1"/>
  <c r="E18" i="1"/>
  <c r="R22" i="1"/>
  <c r="R23" i="1"/>
  <c r="R24" i="1"/>
  <c r="R25" i="1"/>
  <c r="R26" i="1"/>
  <c r="R27" i="1"/>
  <c r="F309" i="2" s="1"/>
  <c r="R28" i="1"/>
  <c r="R29" i="1"/>
  <c r="R30" i="1"/>
  <c r="R31" i="1"/>
  <c r="R32" i="1"/>
  <c r="R33" i="1"/>
  <c r="F399" i="2" s="1"/>
  <c r="R34" i="1"/>
  <c r="R35" i="1"/>
  <c r="R36" i="1"/>
  <c r="F9" i="2"/>
  <c r="D36" i="1" l="1"/>
  <c r="J445" i="2" s="1"/>
  <c r="J444" i="2"/>
  <c r="Y36" i="1"/>
  <c r="E8" i="1"/>
  <c r="Y8" i="1" s="1"/>
  <c r="E9" i="1"/>
  <c r="F39" i="2"/>
  <c r="E28" i="1"/>
  <c r="F324" i="2"/>
  <c r="E17" i="1"/>
  <c r="F159" i="2"/>
  <c r="E31" i="1"/>
  <c r="J369" i="2" s="1"/>
  <c r="F369" i="2"/>
  <c r="E23" i="1"/>
  <c r="F249" i="2"/>
  <c r="E16" i="1"/>
  <c r="F144" i="2"/>
  <c r="E12" i="1"/>
  <c r="F84" i="2"/>
  <c r="E33" i="1"/>
  <c r="E29" i="1"/>
  <c r="F339" i="2"/>
  <c r="E25" i="1"/>
  <c r="F279" i="2"/>
  <c r="E14" i="1"/>
  <c r="J114" i="2" s="1"/>
  <c r="F114" i="2"/>
  <c r="E32" i="1"/>
  <c r="D32" i="1" s="1"/>
  <c r="J385" i="2" s="1"/>
  <c r="F384" i="2"/>
  <c r="E24" i="1"/>
  <c r="J264" i="2" s="1"/>
  <c r="F264" i="2"/>
  <c r="E13" i="1"/>
  <c r="J99" i="2" s="1"/>
  <c r="F99" i="2"/>
  <c r="E34" i="1"/>
  <c r="J414" i="2" s="1"/>
  <c r="F414" i="2"/>
  <c r="E30" i="1"/>
  <c r="D30" i="1" s="1"/>
  <c r="J355" i="2" s="1"/>
  <c r="F354" i="2"/>
  <c r="E26" i="1"/>
  <c r="J294" i="2" s="1"/>
  <c r="F294" i="2"/>
  <c r="E22" i="1"/>
  <c r="J234" i="2" s="1"/>
  <c r="F234" i="2"/>
  <c r="E27" i="1"/>
  <c r="J309" i="2" s="1"/>
  <c r="D18" i="1"/>
  <c r="J175" i="2" s="1"/>
  <c r="J174" i="2"/>
  <c r="J384" i="2"/>
  <c r="D25" i="1"/>
  <c r="J280" i="2" s="1"/>
  <c r="J279" i="2"/>
  <c r="D21" i="1"/>
  <c r="J220" i="2" s="1"/>
  <c r="J219" i="2"/>
  <c r="D24" i="1"/>
  <c r="J265" i="2" s="1"/>
  <c r="D13" i="1"/>
  <c r="J100" i="2" s="1"/>
  <c r="D15" i="1"/>
  <c r="J130" i="2" s="1"/>
  <c r="J129" i="2"/>
  <c r="D31" i="1"/>
  <c r="J370" i="2" s="1"/>
  <c r="D23" i="1"/>
  <c r="J250" i="2" s="1"/>
  <c r="J249" i="2"/>
  <c r="D16" i="1"/>
  <c r="J145" i="2" s="1"/>
  <c r="J144" i="2"/>
  <c r="D19" i="1"/>
  <c r="J190" i="2" s="1"/>
  <c r="J189" i="2"/>
  <c r="D33" i="1"/>
  <c r="J400" i="2" s="1"/>
  <c r="J399" i="2"/>
  <c r="D29" i="1"/>
  <c r="J340" i="2" s="1"/>
  <c r="J339" i="2"/>
  <c r="D14" i="1"/>
  <c r="J115" i="2" s="1"/>
  <c r="D28" i="1"/>
  <c r="J325" i="2" s="1"/>
  <c r="J324" i="2"/>
  <c r="D17" i="1"/>
  <c r="J160" i="2" s="1"/>
  <c r="J159" i="2"/>
  <c r="D9" i="1"/>
  <c r="J40" i="2" s="1"/>
  <c r="J39" i="2"/>
  <c r="D34" i="1"/>
  <c r="J415" i="2" s="1"/>
  <c r="J354" i="2"/>
  <c r="D22" i="1"/>
  <c r="J235" i="2" s="1"/>
  <c r="D27" i="1"/>
  <c r="J310" i="2" s="1"/>
  <c r="D20" i="1"/>
  <c r="J205" i="2" s="1"/>
  <c r="J204" i="2"/>
  <c r="E35" i="1"/>
  <c r="D35" i="1" s="1"/>
  <c r="J430" i="2" s="1"/>
  <c r="F429" i="2"/>
  <c r="Y33" i="1"/>
  <c r="Y30" i="1"/>
  <c r="Y29" i="1"/>
  <c r="Y28" i="1"/>
  <c r="Y26" i="1"/>
  <c r="Y25" i="1"/>
  <c r="Y22" i="1"/>
  <c r="Y20" i="1"/>
  <c r="Y21" i="1"/>
  <c r="Y17" i="1"/>
  <c r="D12" i="1"/>
  <c r="J85" i="2" s="1"/>
  <c r="J84" i="2"/>
  <c r="Y12" i="1"/>
  <c r="F69" i="2"/>
  <c r="E11" i="1"/>
  <c r="E10" i="1"/>
  <c r="D10" i="1" s="1"/>
  <c r="J55" i="2" s="1"/>
  <c r="Y14" i="1"/>
  <c r="Y19" i="1"/>
  <c r="Y27" i="1"/>
  <c r="Y35" i="1"/>
  <c r="J24" i="2"/>
  <c r="D8" i="1"/>
  <c r="J25" i="2" s="1"/>
  <c r="Y15" i="1"/>
  <c r="Y23" i="1"/>
  <c r="Y31" i="1"/>
  <c r="Y13" i="1"/>
  <c r="Y16" i="1"/>
  <c r="Y24" i="1"/>
  <c r="Y32" i="1"/>
  <c r="Y9" i="1"/>
  <c r="Y18" i="1"/>
  <c r="Y34" i="1"/>
  <c r="E7" i="1"/>
  <c r="Y7" i="1" s="1"/>
  <c r="G37" i="1"/>
  <c r="F37" i="1"/>
  <c r="H37" i="1"/>
  <c r="I37" i="1"/>
  <c r="K37" i="1"/>
  <c r="L37" i="1"/>
  <c r="M37" i="1"/>
  <c r="N37" i="1"/>
  <c r="R37" i="1"/>
  <c r="W37" i="1"/>
  <c r="X37" i="1"/>
  <c r="D26" i="1" l="1"/>
  <c r="J295" i="2" s="1"/>
  <c r="Y10" i="1"/>
  <c r="J429" i="2"/>
  <c r="D11" i="1"/>
  <c r="Y11" i="1"/>
  <c r="J69" i="2"/>
  <c r="J54" i="2"/>
  <c r="D7" i="1"/>
  <c r="J10" i="2" s="1"/>
  <c r="J9" i="2"/>
  <c r="O37" i="1"/>
  <c r="N40" i="1" l="1"/>
  <c r="N41" i="1" s="1"/>
  <c r="K40" i="1"/>
  <c r="T40" i="1"/>
  <c r="T41" i="1" s="1"/>
  <c r="P40" i="1"/>
  <c r="P41" i="1" s="1"/>
  <c r="S40" i="1"/>
  <c r="S41" i="1" s="1"/>
  <c r="R40" i="1"/>
  <c r="R41" i="1" s="1"/>
  <c r="L40" i="1"/>
  <c r="L41" i="1" s="1"/>
  <c r="Q40" i="1"/>
  <c r="Q41" i="1" s="1"/>
  <c r="O40" i="1"/>
  <c r="O41" i="1" s="1"/>
  <c r="M40" i="1"/>
  <c r="M41" i="1" s="1"/>
  <c r="J70" i="2"/>
  <c r="K41" i="1"/>
  <c r="J37" i="1"/>
  <c r="X40" i="1" l="1"/>
  <c r="X41" i="1" s="1"/>
  <c r="E37" i="1"/>
</calcChain>
</file>

<file path=xl/sharedStrings.xml><?xml version="1.0" encoding="utf-8"?>
<sst xmlns="http://schemas.openxmlformats.org/spreadsheetml/2006/main" count="982" uniqueCount="110">
  <si>
    <t>Instructor:</t>
  </si>
  <si>
    <t>LG</t>
  </si>
  <si>
    <t>FG</t>
  </si>
  <si>
    <t>AV T</t>
  </si>
  <si>
    <t>AV OLEx</t>
  </si>
  <si>
    <t>COMP</t>
  </si>
  <si>
    <t>Part</t>
  </si>
  <si>
    <t>FE</t>
  </si>
  <si>
    <t>Student Name</t>
  </si>
  <si>
    <t>average</t>
  </si>
  <si>
    <t>Semester:</t>
  </si>
  <si>
    <t>Course:</t>
  </si>
  <si>
    <t>Call#</t>
  </si>
  <si>
    <t>Class:</t>
  </si>
  <si>
    <t>Period:</t>
  </si>
  <si>
    <t>Section:</t>
  </si>
  <si>
    <t>A</t>
  </si>
  <si>
    <t>B</t>
  </si>
  <si>
    <t>C</t>
  </si>
  <si>
    <t>D</t>
  </si>
  <si>
    <t>F</t>
  </si>
  <si>
    <t>WP</t>
  </si>
  <si>
    <t>WF</t>
  </si>
  <si>
    <t>I</t>
  </si>
  <si>
    <t>ITAL2002</t>
  </si>
  <si>
    <t>COMP1</t>
  </si>
  <si>
    <t>COMP2</t>
  </si>
  <si>
    <t>T1</t>
  </si>
  <si>
    <t>T2</t>
  </si>
  <si>
    <t>T3</t>
  </si>
  <si>
    <t>T4</t>
  </si>
  <si>
    <t>OLEx_1</t>
  </si>
  <si>
    <t>OLEx_2</t>
  </si>
  <si>
    <t>OLEx_3</t>
  </si>
  <si>
    <t>OLEx_4</t>
  </si>
  <si>
    <t>AV_Pres</t>
  </si>
  <si>
    <t>Pres1</t>
  </si>
  <si>
    <t>Pres2</t>
  </si>
  <si>
    <t>Reader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</si>
  <si>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</si>
  <si>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</si>
  <si>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</si>
  <si>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</si>
  <si>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</si>
  <si>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</si>
  <si>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</si>
  <si>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</si>
  <si>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</si>
  <si>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</si>
  <si>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</si>
  <si>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</si>
  <si>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</si>
  <si>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</si>
  <si>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</si>
  <si>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</si>
  <si>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</si>
  <si>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</si>
  <si>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</si>
  <si>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</si>
  <si>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</si>
  <si>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</si>
  <si>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</si>
  <si>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</si>
  <si>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</si>
  <si>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</si>
  <si>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</si>
  <si>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</si>
  <si>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</si>
  <si>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</si>
  <si>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WP/WF/I</t>
  </si>
  <si>
    <t>grade distribution</t>
  </si>
  <si>
    <t>A-</t>
  </si>
  <si>
    <t>B+</t>
  </si>
  <si>
    <t>B-</t>
  </si>
  <si>
    <t>C+</t>
  </si>
  <si>
    <t>C-</t>
  </si>
  <si>
    <t>TOT</t>
  </si>
  <si>
    <t>number</t>
  </si>
  <si>
    <t>percentage</t>
  </si>
  <si>
    <t>Aver T (40%)</t>
  </si>
  <si>
    <t>course</t>
  </si>
  <si>
    <t>Part (15%)</t>
  </si>
  <si>
    <t>FE (15%)</t>
  </si>
  <si>
    <t>your grade</t>
  </si>
  <si>
    <t>call #</t>
  </si>
  <si>
    <t>##-###</t>
  </si>
  <si>
    <t>instructor</t>
  </si>
  <si>
    <t>Attendance</t>
  </si>
  <si>
    <t xml:space="preserve">as of </t>
  </si>
  <si>
    <t>Name Name</t>
  </si>
  <si>
    <t>Attended</t>
  </si>
  <si>
    <t>Missed</t>
  </si>
  <si>
    <t>Excused</t>
  </si>
  <si>
    <t>your instructor</t>
  </si>
  <si>
    <t>T1 (10%)</t>
  </si>
  <si>
    <t>T3 (10%)</t>
  </si>
  <si>
    <t>T2 (10%)</t>
  </si>
  <si>
    <t>T4 (10%)</t>
  </si>
  <si>
    <t>OLEx_1 (1%)</t>
  </si>
  <si>
    <t>OLEx_2  (1%)</t>
  </si>
  <si>
    <t>OLEx_4  (1%)</t>
  </si>
  <si>
    <t>Reader (6%)</t>
  </si>
  <si>
    <t>Aver OLEx (4%)</t>
  </si>
  <si>
    <t>COMP2 (5%)</t>
  </si>
  <si>
    <t>COMP1 (5%)</t>
  </si>
  <si>
    <t>PRES2 (5%)</t>
  </si>
  <si>
    <t>Aver COMPS (10%)</t>
  </si>
  <si>
    <t>PRES1 (5%)</t>
  </si>
  <si>
    <t>Aver PRES (10%)</t>
  </si>
  <si>
    <t>SemeYYYY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</si>
</sst>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6"/>
      <color theme="1"/>
      <name val="Tahoma"/>
      <family val="2"/>
    </font>
    <font>
      <b/>
      <sz val="8"/>
      <color theme="1"/>
      <name val="Tahoma"/>
      <family val="2"/>
    </font>
    <font>
      <sz val="7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hidden="1"/>
    </xf>
    <xf numFmtId="164" fontId="3" fillId="0" borderId="33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9" fontId="5" fillId="2" borderId="11" xfId="0" applyNumberFormat="1" applyFont="1" applyFill="1" applyBorder="1" applyAlignment="1" applyProtection="1">
      <alignment horizontal="center"/>
      <protection hidden="1"/>
    </xf>
    <xf numFmtId="9" fontId="5" fillId="2" borderId="8" xfId="0" applyNumberFormat="1" applyFont="1" applyFill="1" applyBorder="1" applyAlignment="1" applyProtection="1">
      <alignment horizontal="center"/>
      <protection locked="0"/>
    </xf>
    <xf numFmtId="9" fontId="5" fillId="2" borderId="9" xfId="0" applyNumberFormat="1" applyFont="1" applyFill="1" applyBorder="1" applyAlignment="1" applyProtection="1">
      <alignment horizontal="center"/>
      <protection locked="0"/>
    </xf>
    <xf numFmtId="9" fontId="7" fillId="2" borderId="11" xfId="0" applyNumberFormat="1" applyFont="1" applyFill="1" applyBorder="1" applyAlignment="1" applyProtection="1">
      <alignment horizontal="center"/>
      <protection locked="0"/>
    </xf>
    <xf numFmtId="9" fontId="5" fillId="2" borderId="10" xfId="0" applyNumberFormat="1" applyFont="1" applyFill="1" applyBorder="1" applyAlignment="1" applyProtection="1">
      <alignment horizontal="center"/>
      <protection locked="0"/>
    </xf>
    <xf numFmtId="9" fontId="5" fillId="2" borderId="23" xfId="0" applyNumberFormat="1" applyFont="1" applyFill="1" applyBorder="1" applyAlignment="1" applyProtection="1">
      <alignment horizontal="center"/>
      <protection locked="0"/>
    </xf>
    <xf numFmtId="9" fontId="5" fillId="2" borderId="25" xfId="0" applyNumberFormat="1" applyFont="1" applyFill="1" applyBorder="1" applyAlignment="1" applyProtection="1">
      <alignment horizontal="center"/>
      <protection locked="0"/>
    </xf>
    <xf numFmtId="9" fontId="5" fillId="2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Protection="1">
      <protection locked="0"/>
    </xf>
    <xf numFmtId="2" fontId="2" fillId="3" borderId="12" xfId="0" applyNumberFormat="1" applyFont="1" applyFill="1" applyBorder="1" applyAlignment="1" applyProtection="1">
      <alignment horizontal="center"/>
      <protection hidden="1"/>
    </xf>
    <xf numFmtId="2" fontId="2" fillId="0" borderId="12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4" fillId="0" borderId="3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4" xfId="0" applyFont="1" applyBorder="1" applyProtection="1">
      <protection locked="0"/>
    </xf>
    <xf numFmtId="2" fontId="2" fillId="3" borderId="14" xfId="0" applyNumberFormat="1" applyFont="1" applyFill="1" applyBorder="1" applyAlignment="1" applyProtection="1">
      <alignment horizontal="center"/>
      <protection hidden="1"/>
    </xf>
    <xf numFmtId="2" fontId="2" fillId="0" borderId="18" xfId="0" applyNumberFormat="1" applyFont="1" applyFill="1" applyBorder="1" applyAlignment="1" applyProtection="1">
      <alignment horizontal="center"/>
      <protection hidden="1"/>
    </xf>
    <xf numFmtId="2" fontId="2" fillId="0" borderId="15" xfId="0" applyNumberFormat="1" applyFont="1" applyFill="1" applyBorder="1" applyAlignment="1" applyProtection="1">
      <alignment horizontal="center"/>
      <protection hidden="1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hidden="1"/>
    </xf>
    <xf numFmtId="0" fontId="5" fillId="0" borderId="12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0" fontId="5" fillId="0" borderId="1" xfId="0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7" fillId="0" borderId="33" xfId="0" applyFont="1" applyBorder="1" applyAlignment="1" applyProtection="1">
      <alignment horizontal="right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3" fillId="0" borderId="16" xfId="0" applyFont="1" applyBorder="1" applyProtection="1">
      <protection locked="0"/>
    </xf>
    <xf numFmtId="0" fontId="3" fillId="0" borderId="1" xfId="0" applyFont="1" applyBorder="1" applyProtection="1">
      <protection hidden="1"/>
    </xf>
    <xf numFmtId="0" fontId="10" fillId="0" borderId="18" xfId="0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10" fillId="0" borderId="33" xfId="0" applyFont="1" applyBorder="1" applyAlignment="1" applyProtection="1">
      <alignment horizontal="right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2" fillId="0" borderId="19" xfId="0" applyFont="1" applyBorder="1" applyProtection="1">
      <protection hidden="1"/>
    </xf>
    <xf numFmtId="0" fontId="12" fillId="0" borderId="34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2" fillId="0" borderId="35" xfId="0" applyFont="1" applyBorder="1" applyProtection="1"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12" fillId="0" borderId="12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2" fontId="12" fillId="0" borderId="40" xfId="0" applyNumberFormat="1" applyFont="1" applyBorder="1" applyAlignment="1" applyProtection="1">
      <alignment horizontal="center"/>
      <protection hidden="1"/>
    </xf>
    <xf numFmtId="2" fontId="12" fillId="0" borderId="41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12" fillId="0" borderId="32" xfId="0" applyFont="1" applyBorder="1" applyProtection="1"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14" fontId="1" fillId="0" borderId="0" xfId="0" applyNumberFormat="1" applyFont="1" applyBorder="1" applyAlignment="1" applyProtection="1">
      <alignment horizontal="left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2" fillId="0" borderId="16" xfId="0" applyFont="1" applyBorder="1" applyProtection="1">
      <protection hidden="1"/>
    </xf>
    <xf numFmtId="0" fontId="12" fillId="0" borderId="1" xfId="0" applyFont="1" applyBorder="1" applyProtection="1"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12" fillId="0" borderId="18" xfId="0" applyFont="1" applyBorder="1" applyProtection="1">
      <protection hidden="1"/>
    </xf>
    <xf numFmtId="0" fontId="12" fillId="0" borderId="48" xfId="0" applyFont="1" applyBorder="1" applyProtection="1">
      <protection hidden="1"/>
    </xf>
    <xf numFmtId="0" fontId="12" fillId="0" borderId="48" xfId="0" applyFont="1" applyBorder="1" applyAlignment="1" applyProtection="1">
      <alignment horizontal="center"/>
      <protection hidden="1"/>
    </xf>
    <xf numFmtId="0" fontId="1" fillId="0" borderId="48" xfId="0" applyFont="1" applyBorder="1" applyProtection="1">
      <protection hidden="1"/>
    </xf>
    <xf numFmtId="0" fontId="12" fillId="0" borderId="0" xfId="0" applyNumberFormat="1" applyFont="1" applyBorder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Border="1" applyProtection="1">
      <protection hidden="1"/>
    </xf>
    <xf numFmtId="0" fontId="1" fillId="0" borderId="0" xfId="0" applyFont="1" applyAlignment="1" applyProtection="1">
      <protection locked="0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2" fontId="12" fillId="0" borderId="5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2" fontId="12" fillId="0" borderId="20" xfId="0" applyNumberFormat="1" applyFont="1" applyBorder="1" applyAlignment="1" applyProtection="1">
      <alignment horizontal="center"/>
      <protection hidden="1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2" fontId="13" fillId="0" borderId="40" xfId="0" applyNumberFormat="1" applyFont="1" applyBorder="1" applyAlignment="1" applyProtection="1">
      <alignment horizontal="center"/>
      <protection hidden="1"/>
    </xf>
    <xf numFmtId="2" fontId="13" fillId="0" borderId="43" xfId="0" applyNumberFormat="1" applyFont="1" applyBorder="1" applyAlignment="1" applyProtection="1">
      <alignment horizontal="center"/>
      <protection hidden="1"/>
    </xf>
    <xf numFmtId="2" fontId="13" fillId="0" borderId="14" xfId="0" applyNumberFormat="1" applyFont="1" applyBorder="1" applyAlignment="1" applyProtection="1">
      <alignment horizontal="center"/>
      <protection hidden="1"/>
    </xf>
    <xf numFmtId="2" fontId="13" fillId="0" borderId="17" xfId="0" applyNumberFormat="1" applyFont="1" applyBorder="1" applyAlignment="1" applyProtection="1">
      <alignment horizontal="center"/>
      <protection hidden="1"/>
    </xf>
    <xf numFmtId="2" fontId="13" fillId="0" borderId="49" xfId="0" applyNumberFormat="1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2" fontId="5" fillId="0" borderId="2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topLeftCell="A4" zoomScale="110" zoomScaleNormal="110" workbookViewId="0">
      <selection activeCell="Z26" sqref="Z26"/>
    </sheetView>
  </sheetViews>
  <sheetFormatPr defaultRowHeight="14.25" x14ac:dyDescent="0.2"/>
  <cols>
    <col min="1" max="1" width="2.85546875" style="3" customWidth="1"/>
    <col min="2" max="2" width="22.140625" style="3" customWidth="1"/>
    <col min="3" max="3" width="6.7109375" style="3" customWidth="1"/>
    <col min="4" max="4" width="9.28515625" style="3" customWidth="1"/>
    <col min="5" max="5" width="8.7109375" style="3" customWidth="1"/>
    <col min="6" max="9" width="5.7109375" style="3" customWidth="1"/>
    <col min="10" max="10" width="8.7109375" style="3" customWidth="1"/>
    <col min="11" max="11" width="7.140625" style="3" customWidth="1"/>
    <col min="12" max="14" width="7.7109375" style="3" customWidth="1"/>
    <col min="15" max="15" width="8.7109375" style="3" customWidth="1"/>
    <col min="16" max="17" width="7.7109375" style="3" customWidth="1"/>
    <col min="18" max="18" width="8.7109375" style="3" customWidth="1"/>
    <col min="19" max="20" width="7.7109375" style="3" customWidth="1"/>
    <col min="21" max="24" width="8.7109375" style="3" customWidth="1"/>
    <col min="25" max="25" width="7.7109375" style="3" customWidth="1"/>
    <col min="26" max="26" width="4.28515625" style="3" customWidth="1"/>
    <col min="27" max="27" width="3.85546875" style="3" customWidth="1"/>
    <col min="28" max="261" width="9.140625" style="3"/>
    <col min="262" max="262" width="2.85546875" style="3" customWidth="1"/>
    <col min="263" max="263" width="22.140625" style="3" customWidth="1"/>
    <col min="264" max="264" width="4.7109375" style="3" customWidth="1"/>
    <col min="265" max="265" width="7.7109375" style="3" customWidth="1"/>
    <col min="266" max="271" width="5.7109375" style="3" customWidth="1"/>
    <col min="272" max="277" width="7.7109375" style="3" customWidth="1"/>
    <col min="278" max="278" width="5.7109375" style="3" customWidth="1"/>
    <col min="279" max="283" width="7.7109375" style="3" customWidth="1"/>
    <col min="284" max="517" width="9.140625" style="3"/>
    <col min="518" max="518" width="2.85546875" style="3" customWidth="1"/>
    <col min="519" max="519" width="22.140625" style="3" customWidth="1"/>
    <col min="520" max="520" width="4.7109375" style="3" customWidth="1"/>
    <col min="521" max="521" width="7.7109375" style="3" customWidth="1"/>
    <col min="522" max="527" width="5.7109375" style="3" customWidth="1"/>
    <col min="528" max="533" width="7.7109375" style="3" customWidth="1"/>
    <col min="534" max="534" width="5.7109375" style="3" customWidth="1"/>
    <col min="535" max="539" width="7.7109375" style="3" customWidth="1"/>
    <col min="540" max="773" width="9.140625" style="3"/>
    <col min="774" max="774" width="2.85546875" style="3" customWidth="1"/>
    <col min="775" max="775" width="22.140625" style="3" customWidth="1"/>
    <col min="776" max="776" width="4.7109375" style="3" customWidth="1"/>
    <col min="777" max="777" width="7.7109375" style="3" customWidth="1"/>
    <col min="778" max="783" width="5.7109375" style="3" customWidth="1"/>
    <col min="784" max="789" width="7.7109375" style="3" customWidth="1"/>
    <col min="790" max="790" width="5.7109375" style="3" customWidth="1"/>
    <col min="791" max="795" width="7.7109375" style="3" customWidth="1"/>
    <col min="796" max="1029" width="9.140625" style="3"/>
    <col min="1030" max="1030" width="2.85546875" style="3" customWidth="1"/>
    <col min="1031" max="1031" width="22.140625" style="3" customWidth="1"/>
    <col min="1032" max="1032" width="4.7109375" style="3" customWidth="1"/>
    <col min="1033" max="1033" width="7.7109375" style="3" customWidth="1"/>
    <col min="1034" max="1039" width="5.7109375" style="3" customWidth="1"/>
    <col min="1040" max="1045" width="7.7109375" style="3" customWidth="1"/>
    <col min="1046" max="1046" width="5.7109375" style="3" customWidth="1"/>
    <col min="1047" max="1051" width="7.7109375" style="3" customWidth="1"/>
    <col min="1052" max="1285" width="9.140625" style="3"/>
    <col min="1286" max="1286" width="2.85546875" style="3" customWidth="1"/>
    <col min="1287" max="1287" width="22.140625" style="3" customWidth="1"/>
    <col min="1288" max="1288" width="4.7109375" style="3" customWidth="1"/>
    <col min="1289" max="1289" width="7.7109375" style="3" customWidth="1"/>
    <col min="1290" max="1295" width="5.7109375" style="3" customWidth="1"/>
    <col min="1296" max="1301" width="7.7109375" style="3" customWidth="1"/>
    <col min="1302" max="1302" width="5.7109375" style="3" customWidth="1"/>
    <col min="1303" max="1307" width="7.7109375" style="3" customWidth="1"/>
    <col min="1308" max="1541" width="9.140625" style="3"/>
    <col min="1542" max="1542" width="2.85546875" style="3" customWidth="1"/>
    <col min="1543" max="1543" width="22.140625" style="3" customWidth="1"/>
    <col min="1544" max="1544" width="4.7109375" style="3" customWidth="1"/>
    <col min="1545" max="1545" width="7.7109375" style="3" customWidth="1"/>
    <col min="1546" max="1551" width="5.7109375" style="3" customWidth="1"/>
    <col min="1552" max="1557" width="7.7109375" style="3" customWidth="1"/>
    <col min="1558" max="1558" width="5.7109375" style="3" customWidth="1"/>
    <col min="1559" max="1563" width="7.7109375" style="3" customWidth="1"/>
    <col min="1564" max="1797" width="9.140625" style="3"/>
    <col min="1798" max="1798" width="2.85546875" style="3" customWidth="1"/>
    <col min="1799" max="1799" width="22.140625" style="3" customWidth="1"/>
    <col min="1800" max="1800" width="4.7109375" style="3" customWidth="1"/>
    <col min="1801" max="1801" width="7.7109375" style="3" customWidth="1"/>
    <col min="1802" max="1807" width="5.7109375" style="3" customWidth="1"/>
    <col min="1808" max="1813" width="7.7109375" style="3" customWidth="1"/>
    <col min="1814" max="1814" width="5.7109375" style="3" customWidth="1"/>
    <col min="1815" max="1819" width="7.7109375" style="3" customWidth="1"/>
    <col min="1820" max="2053" width="9.140625" style="3"/>
    <col min="2054" max="2054" width="2.85546875" style="3" customWidth="1"/>
    <col min="2055" max="2055" width="22.140625" style="3" customWidth="1"/>
    <col min="2056" max="2056" width="4.7109375" style="3" customWidth="1"/>
    <col min="2057" max="2057" width="7.7109375" style="3" customWidth="1"/>
    <col min="2058" max="2063" width="5.7109375" style="3" customWidth="1"/>
    <col min="2064" max="2069" width="7.7109375" style="3" customWidth="1"/>
    <col min="2070" max="2070" width="5.7109375" style="3" customWidth="1"/>
    <col min="2071" max="2075" width="7.7109375" style="3" customWidth="1"/>
    <col min="2076" max="2309" width="9.140625" style="3"/>
    <col min="2310" max="2310" width="2.85546875" style="3" customWidth="1"/>
    <col min="2311" max="2311" width="22.140625" style="3" customWidth="1"/>
    <col min="2312" max="2312" width="4.7109375" style="3" customWidth="1"/>
    <col min="2313" max="2313" width="7.7109375" style="3" customWidth="1"/>
    <col min="2314" max="2319" width="5.7109375" style="3" customWidth="1"/>
    <col min="2320" max="2325" width="7.7109375" style="3" customWidth="1"/>
    <col min="2326" max="2326" width="5.7109375" style="3" customWidth="1"/>
    <col min="2327" max="2331" width="7.7109375" style="3" customWidth="1"/>
    <col min="2332" max="2565" width="9.140625" style="3"/>
    <col min="2566" max="2566" width="2.85546875" style="3" customWidth="1"/>
    <col min="2567" max="2567" width="22.140625" style="3" customWidth="1"/>
    <col min="2568" max="2568" width="4.7109375" style="3" customWidth="1"/>
    <col min="2569" max="2569" width="7.7109375" style="3" customWidth="1"/>
    <col min="2570" max="2575" width="5.7109375" style="3" customWidth="1"/>
    <col min="2576" max="2581" width="7.7109375" style="3" customWidth="1"/>
    <col min="2582" max="2582" width="5.7109375" style="3" customWidth="1"/>
    <col min="2583" max="2587" width="7.7109375" style="3" customWidth="1"/>
    <col min="2588" max="2821" width="9.140625" style="3"/>
    <col min="2822" max="2822" width="2.85546875" style="3" customWidth="1"/>
    <col min="2823" max="2823" width="22.140625" style="3" customWidth="1"/>
    <col min="2824" max="2824" width="4.7109375" style="3" customWidth="1"/>
    <col min="2825" max="2825" width="7.7109375" style="3" customWidth="1"/>
    <col min="2826" max="2831" width="5.7109375" style="3" customWidth="1"/>
    <col min="2832" max="2837" width="7.7109375" style="3" customWidth="1"/>
    <col min="2838" max="2838" width="5.7109375" style="3" customWidth="1"/>
    <col min="2839" max="2843" width="7.7109375" style="3" customWidth="1"/>
    <col min="2844" max="3077" width="9.140625" style="3"/>
    <col min="3078" max="3078" width="2.85546875" style="3" customWidth="1"/>
    <col min="3079" max="3079" width="22.140625" style="3" customWidth="1"/>
    <col min="3080" max="3080" width="4.7109375" style="3" customWidth="1"/>
    <col min="3081" max="3081" width="7.7109375" style="3" customWidth="1"/>
    <col min="3082" max="3087" width="5.7109375" style="3" customWidth="1"/>
    <col min="3088" max="3093" width="7.7109375" style="3" customWidth="1"/>
    <col min="3094" max="3094" width="5.7109375" style="3" customWidth="1"/>
    <col min="3095" max="3099" width="7.7109375" style="3" customWidth="1"/>
    <col min="3100" max="3333" width="9.140625" style="3"/>
    <col min="3334" max="3334" width="2.85546875" style="3" customWidth="1"/>
    <col min="3335" max="3335" width="22.140625" style="3" customWidth="1"/>
    <col min="3336" max="3336" width="4.7109375" style="3" customWidth="1"/>
    <col min="3337" max="3337" width="7.7109375" style="3" customWidth="1"/>
    <col min="3338" max="3343" width="5.7109375" style="3" customWidth="1"/>
    <col min="3344" max="3349" width="7.7109375" style="3" customWidth="1"/>
    <col min="3350" max="3350" width="5.7109375" style="3" customWidth="1"/>
    <col min="3351" max="3355" width="7.7109375" style="3" customWidth="1"/>
    <col min="3356" max="3589" width="9.140625" style="3"/>
    <col min="3590" max="3590" width="2.85546875" style="3" customWidth="1"/>
    <col min="3591" max="3591" width="22.140625" style="3" customWidth="1"/>
    <col min="3592" max="3592" width="4.7109375" style="3" customWidth="1"/>
    <col min="3593" max="3593" width="7.7109375" style="3" customWidth="1"/>
    <col min="3594" max="3599" width="5.7109375" style="3" customWidth="1"/>
    <col min="3600" max="3605" width="7.7109375" style="3" customWidth="1"/>
    <col min="3606" max="3606" width="5.7109375" style="3" customWidth="1"/>
    <col min="3607" max="3611" width="7.7109375" style="3" customWidth="1"/>
    <col min="3612" max="3845" width="9.140625" style="3"/>
    <col min="3846" max="3846" width="2.85546875" style="3" customWidth="1"/>
    <col min="3847" max="3847" width="22.140625" style="3" customWidth="1"/>
    <col min="3848" max="3848" width="4.7109375" style="3" customWidth="1"/>
    <col min="3849" max="3849" width="7.7109375" style="3" customWidth="1"/>
    <col min="3850" max="3855" width="5.7109375" style="3" customWidth="1"/>
    <col min="3856" max="3861" width="7.7109375" style="3" customWidth="1"/>
    <col min="3862" max="3862" width="5.7109375" style="3" customWidth="1"/>
    <col min="3863" max="3867" width="7.7109375" style="3" customWidth="1"/>
    <col min="3868" max="4101" width="9.140625" style="3"/>
    <col min="4102" max="4102" width="2.85546875" style="3" customWidth="1"/>
    <col min="4103" max="4103" width="22.140625" style="3" customWidth="1"/>
    <col min="4104" max="4104" width="4.7109375" style="3" customWidth="1"/>
    <col min="4105" max="4105" width="7.7109375" style="3" customWidth="1"/>
    <col min="4106" max="4111" width="5.7109375" style="3" customWidth="1"/>
    <col min="4112" max="4117" width="7.7109375" style="3" customWidth="1"/>
    <col min="4118" max="4118" width="5.7109375" style="3" customWidth="1"/>
    <col min="4119" max="4123" width="7.7109375" style="3" customWidth="1"/>
    <col min="4124" max="4357" width="9.140625" style="3"/>
    <col min="4358" max="4358" width="2.85546875" style="3" customWidth="1"/>
    <col min="4359" max="4359" width="22.140625" style="3" customWidth="1"/>
    <col min="4360" max="4360" width="4.7109375" style="3" customWidth="1"/>
    <col min="4361" max="4361" width="7.7109375" style="3" customWidth="1"/>
    <col min="4362" max="4367" width="5.7109375" style="3" customWidth="1"/>
    <col min="4368" max="4373" width="7.7109375" style="3" customWidth="1"/>
    <col min="4374" max="4374" width="5.7109375" style="3" customWidth="1"/>
    <col min="4375" max="4379" width="7.7109375" style="3" customWidth="1"/>
    <col min="4380" max="4613" width="9.140625" style="3"/>
    <col min="4614" max="4614" width="2.85546875" style="3" customWidth="1"/>
    <col min="4615" max="4615" width="22.140625" style="3" customWidth="1"/>
    <col min="4616" max="4616" width="4.7109375" style="3" customWidth="1"/>
    <col min="4617" max="4617" width="7.7109375" style="3" customWidth="1"/>
    <col min="4618" max="4623" width="5.7109375" style="3" customWidth="1"/>
    <col min="4624" max="4629" width="7.7109375" style="3" customWidth="1"/>
    <col min="4630" max="4630" width="5.7109375" style="3" customWidth="1"/>
    <col min="4631" max="4635" width="7.7109375" style="3" customWidth="1"/>
    <col min="4636" max="4869" width="9.140625" style="3"/>
    <col min="4870" max="4870" width="2.85546875" style="3" customWidth="1"/>
    <col min="4871" max="4871" width="22.140625" style="3" customWidth="1"/>
    <col min="4872" max="4872" width="4.7109375" style="3" customWidth="1"/>
    <col min="4873" max="4873" width="7.7109375" style="3" customWidth="1"/>
    <col min="4874" max="4879" width="5.7109375" style="3" customWidth="1"/>
    <col min="4880" max="4885" width="7.7109375" style="3" customWidth="1"/>
    <col min="4886" max="4886" width="5.7109375" style="3" customWidth="1"/>
    <col min="4887" max="4891" width="7.7109375" style="3" customWidth="1"/>
    <col min="4892" max="5125" width="9.140625" style="3"/>
    <col min="5126" max="5126" width="2.85546875" style="3" customWidth="1"/>
    <col min="5127" max="5127" width="22.140625" style="3" customWidth="1"/>
    <col min="5128" max="5128" width="4.7109375" style="3" customWidth="1"/>
    <col min="5129" max="5129" width="7.7109375" style="3" customWidth="1"/>
    <col min="5130" max="5135" width="5.7109375" style="3" customWidth="1"/>
    <col min="5136" max="5141" width="7.7109375" style="3" customWidth="1"/>
    <col min="5142" max="5142" width="5.7109375" style="3" customWidth="1"/>
    <col min="5143" max="5147" width="7.7109375" style="3" customWidth="1"/>
    <col min="5148" max="5381" width="9.140625" style="3"/>
    <col min="5382" max="5382" width="2.85546875" style="3" customWidth="1"/>
    <col min="5383" max="5383" width="22.140625" style="3" customWidth="1"/>
    <col min="5384" max="5384" width="4.7109375" style="3" customWidth="1"/>
    <col min="5385" max="5385" width="7.7109375" style="3" customWidth="1"/>
    <col min="5386" max="5391" width="5.7109375" style="3" customWidth="1"/>
    <col min="5392" max="5397" width="7.7109375" style="3" customWidth="1"/>
    <col min="5398" max="5398" width="5.7109375" style="3" customWidth="1"/>
    <col min="5399" max="5403" width="7.7109375" style="3" customWidth="1"/>
    <col min="5404" max="5637" width="9.140625" style="3"/>
    <col min="5638" max="5638" width="2.85546875" style="3" customWidth="1"/>
    <col min="5639" max="5639" width="22.140625" style="3" customWidth="1"/>
    <col min="5640" max="5640" width="4.7109375" style="3" customWidth="1"/>
    <col min="5641" max="5641" width="7.7109375" style="3" customWidth="1"/>
    <col min="5642" max="5647" width="5.7109375" style="3" customWidth="1"/>
    <col min="5648" max="5653" width="7.7109375" style="3" customWidth="1"/>
    <col min="5654" max="5654" width="5.7109375" style="3" customWidth="1"/>
    <col min="5655" max="5659" width="7.7109375" style="3" customWidth="1"/>
    <col min="5660" max="5893" width="9.140625" style="3"/>
    <col min="5894" max="5894" width="2.85546875" style="3" customWidth="1"/>
    <col min="5895" max="5895" width="22.140625" style="3" customWidth="1"/>
    <col min="5896" max="5896" width="4.7109375" style="3" customWidth="1"/>
    <col min="5897" max="5897" width="7.7109375" style="3" customWidth="1"/>
    <col min="5898" max="5903" width="5.7109375" style="3" customWidth="1"/>
    <col min="5904" max="5909" width="7.7109375" style="3" customWidth="1"/>
    <col min="5910" max="5910" width="5.7109375" style="3" customWidth="1"/>
    <col min="5911" max="5915" width="7.7109375" style="3" customWidth="1"/>
    <col min="5916" max="6149" width="9.140625" style="3"/>
    <col min="6150" max="6150" width="2.85546875" style="3" customWidth="1"/>
    <col min="6151" max="6151" width="22.140625" style="3" customWidth="1"/>
    <col min="6152" max="6152" width="4.7109375" style="3" customWidth="1"/>
    <col min="6153" max="6153" width="7.7109375" style="3" customWidth="1"/>
    <col min="6154" max="6159" width="5.7109375" style="3" customWidth="1"/>
    <col min="6160" max="6165" width="7.7109375" style="3" customWidth="1"/>
    <col min="6166" max="6166" width="5.7109375" style="3" customWidth="1"/>
    <col min="6167" max="6171" width="7.7109375" style="3" customWidth="1"/>
    <col min="6172" max="6405" width="9.140625" style="3"/>
    <col min="6406" max="6406" width="2.85546875" style="3" customWidth="1"/>
    <col min="6407" max="6407" width="22.140625" style="3" customWidth="1"/>
    <col min="6408" max="6408" width="4.7109375" style="3" customWidth="1"/>
    <col min="6409" max="6409" width="7.7109375" style="3" customWidth="1"/>
    <col min="6410" max="6415" width="5.7109375" style="3" customWidth="1"/>
    <col min="6416" max="6421" width="7.7109375" style="3" customWidth="1"/>
    <col min="6422" max="6422" width="5.7109375" style="3" customWidth="1"/>
    <col min="6423" max="6427" width="7.7109375" style="3" customWidth="1"/>
    <col min="6428" max="6661" width="9.140625" style="3"/>
    <col min="6662" max="6662" width="2.85546875" style="3" customWidth="1"/>
    <col min="6663" max="6663" width="22.140625" style="3" customWidth="1"/>
    <col min="6664" max="6664" width="4.7109375" style="3" customWidth="1"/>
    <col min="6665" max="6665" width="7.7109375" style="3" customWidth="1"/>
    <col min="6666" max="6671" width="5.7109375" style="3" customWidth="1"/>
    <col min="6672" max="6677" width="7.7109375" style="3" customWidth="1"/>
    <col min="6678" max="6678" width="5.7109375" style="3" customWidth="1"/>
    <col min="6679" max="6683" width="7.7109375" style="3" customWidth="1"/>
    <col min="6684" max="6917" width="9.140625" style="3"/>
    <col min="6918" max="6918" width="2.85546875" style="3" customWidth="1"/>
    <col min="6919" max="6919" width="22.140625" style="3" customWidth="1"/>
    <col min="6920" max="6920" width="4.7109375" style="3" customWidth="1"/>
    <col min="6921" max="6921" width="7.7109375" style="3" customWidth="1"/>
    <col min="6922" max="6927" width="5.7109375" style="3" customWidth="1"/>
    <col min="6928" max="6933" width="7.7109375" style="3" customWidth="1"/>
    <col min="6934" max="6934" width="5.7109375" style="3" customWidth="1"/>
    <col min="6935" max="6939" width="7.7109375" style="3" customWidth="1"/>
    <col min="6940" max="7173" width="9.140625" style="3"/>
    <col min="7174" max="7174" width="2.85546875" style="3" customWidth="1"/>
    <col min="7175" max="7175" width="22.140625" style="3" customWidth="1"/>
    <col min="7176" max="7176" width="4.7109375" style="3" customWidth="1"/>
    <col min="7177" max="7177" width="7.7109375" style="3" customWidth="1"/>
    <col min="7178" max="7183" width="5.7109375" style="3" customWidth="1"/>
    <col min="7184" max="7189" width="7.7109375" style="3" customWidth="1"/>
    <col min="7190" max="7190" width="5.7109375" style="3" customWidth="1"/>
    <col min="7191" max="7195" width="7.7109375" style="3" customWidth="1"/>
    <col min="7196" max="7429" width="9.140625" style="3"/>
    <col min="7430" max="7430" width="2.85546875" style="3" customWidth="1"/>
    <col min="7431" max="7431" width="22.140625" style="3" customWidth="1"/>
    <col min="7432" max="7432" width="4.7109375" style="3" customWidth="1"/>
    <col min="7433" max="7433" width="7.7109375" style="3" customWidth="1"/>
    <col min="7434" max="7439" width="5.7109375" style="3" customWidth="1"/>
    <col min="7440" max="7445" width="7.7109375" style="3" customWidth="1"/>
    <col min="7446" max="7446" width="5.7109375" style="3" customWidth="1"/>
    <col min="7447" max="7451" width="7.7109375" style="3" customWidth="1"/>
    <col min="7452" max="7685" width="9.140625" style="3"/>
    <col min="7686" max="7686" width="2.85546875" style="3" customWidth="1"/>
    <col min="7687" max="7687" width="22.140625" style="3" customWidth="1"/>
    <col min="7688" max="7688" width="4.7109375" style="3" customWidth="1"/>
    <col min="7689" max="7689" width="7.7109375" style="3" customWidth="1"/>
    <col min="7690" max="7695" width="5.7109375" style="3" customWidth="1"/>
    <col min="7696" max="7701" width="7.7109375" style="3" customWidth="1"/>
    <col min="7702" max="7702" width="5.7109375" style="3" customWidth="1"/>
    <col min="7703" max="7707" width="7.7109375" style="3" customWidth="1"/>
    <col min="7708" max="7941" width="9.140625" style="3"/>
    <col min="7942" max="7942" width="2.85546875" style="3" customWidth="1"/>
    <col min="7943" max="7943" width="22.140625" style="3" customWidth="1"/>
    <col min="7944" max="7944" width="4.7109375" style="3" customWidth="1"/>
    <col min="7945" max="7945" width="7.7109375" style="3" customWidth="1"/>
    <col min="7946" max="7951" width="5.7109375" style="3" customWidth="1"/>
    <col min="7952" max="7957" width="7.7109375" style="3" customWidth="1"/>
    <col min="7958" max="7958" width="5.7109375" style="3" customWidth="1"/>
    <col min="7959" max="7963" width="7.7109375" style="3" customWidth="1"/>
    <col min="7964" max="8197" width="9.140625" style="3"/>
    <col min="8198" max="8198" width="2.85546875" style="3" customWidth="1"/>
    <col min="8199" max="8199" width="22.140625" style="3" customWidth="1"/>
    <col min="8200" max="8200" width="4.7109375" style="3" customWidth="1"/>
    <col min="8201" max="8201" width="7.7109375" style="3" customWidth="1"/>
    <col min="8202" max="8207" width="5.7109375" style="3" customWidth="1"/>
    <col min="8208" max="8213" width="7.7109375" style="3" customWidth="1"/>
    <col min="8214" max="8214" width="5.7109375" style="3" customWidth="1"/>
    <col min="8215" max="8219" width="7.7109375" style="3" customWidth="1"/>
    <col min="8220" max="8453" width="9.140625" style="3"/>
    <col min="8454" max="8454" width="2.85546875" style="3" customWidth="1"/>
    <col min="8455" max="8455" width="22.140625" style="3" customWidth="1"/>
    <col min="8456" max="8456" width="4.7109375" style="3" customWidth="1"/>
    <col min="8457" max="8457" width="7.7109375" style="3" customWidth="1"/>
    <col min="8458" max="8463" width="5.7109375" style="3" customWidth="1"/>
    <col min="8464" max="8469" width="7.7109375" style="3" customWidth="1"/>
    <col min="8470" max="8470" width="5.7109375" style="3" customWidth="1"/>
    <col min="8471" max="8475" width="7.7109375" style="3" customWidth="1"/>
    <col min="8476" max="8709" width="9.140625" style="3"/>
    <col min="8710" max="8710" width="2.85546875" style="3" customWidth="1"/>
    <col min="8711" max="8711" width="22.140625" style="3" customWidth="1"/>
    <col min="8712" max="8712" width="4.7109375" style="3" customWidth="1"/>
    <col min="8713" max="8713" width="7.7109375" style="3" customWidth="1"/>
    <col min="8714" max="8719" width="5.7109375" style="3" customWidth="1"/>
    <col min="8720" max="8725" width="7.7109375" style="3" customWidth="1"/>
    <col min="8726" max="8726" width="5.7109375" style="3" customWidth="1"/>
    <col min="8727" max="8731" width="7.7109375" style="3" customWidth="1"/>
    <col min="8732" max="8965" width="9.140625" style="3"/>
    <col min="8966" max="8966" width="2.85546875" style="3" customWidth="1"/>
    <col min="8967" max="8967" width="22.140625" style="3" customWidth="1"/>
    <col min="8968" max="8968" width="4.7109375" style="3" customWidth="1"/>
    <col min="8969" max="8969" width="7.7109375" style="3" customWidth="1"/>
    <col min="8970" max="8975" width="5.7109375" style="3" customWidth="1"/>
    <col min="8976" max="8981" width="7.7109375" style="3" customWidth="1"/>
    <col min="8982" max="8982" width="5.7109375" style="3" customWidth="1"/>
    <col min="8983" max="8987" width="7.7109375" style="3" customWidth="1"/>
    <col min="8988" max="9221" width="9.140625" style="3"/>
    <col min="9222" max="9222" width="2.85546875" style="3" customWidth="1"/>
    <col min="9223" max="9223" width="22.140625" style="3" customWidth="1"/>
    <col min="9224" max="9224" width="4.7109375" style="3" customWidth="1"/>
    <col min="9225" max="9225" width="7.7109375" style="3" customWidth="1"/>
    <col min="9226" max="9231" width="5.7109375" style="3" customWidth="1"/>
    <col min="9232" max="9237" width="7.7109375" style="3" customWidth="1"/>
    <col min="9238" max="9238" width="5.7109375" style="3" customWidth="1"/>
    <col min="9239" max="9243" width="7.7109375" style="3" customWidth="1"/>
    <col min="9244" max="9477" width="9.140625" style="3"/>
    <col min="9478" max="9478" width="2.85546875" style="3" customWidth="1"/>
    <col min="9479" max="9479" width="22.140625" style="3" customWidth="1"/>
    <col min="9480" max="9480" width="4.7109375" style="3" customWidth="1"/>
    <col min="9481" max="9481" width="7.7109375" style="3" customWidth="1"/>
    <col min="9482" max="9487" width="5.7109375" style="3" customWidth="1"/>
    <col min="9488" max="9493" width="7.7109375" style="3" customWidth="1"/>
    <col min="9494" max="9494" width="5.7109375" style="3" customWidth="1"/>
    <col min="9495" max="9499" width="7.7109375" style="3" customWidth="1"/>
    <col min="9500" max="9733" width="9.140625" style="3"/>
    <col min="9734" max="9734" width="2.85546875" style="3" customWidth="1"/>
    <col min="9735" max="9735" width="22.140625" style="3" customWidth="1"/>
    <col min="9736" max="9736" width="4.7109375" style="3" customWidth="1"/>
    <col min="9737" max="9737" width="7.7109375" style="3" customWidth="1"/>
    <col min="9738" max="9743" width="5.7109375" style="3" customWidth="1"/>
    <col min="9744" max="9749" width="7.7109375" style="3" customWidth="1"/>
    <col min="9750" max="9750" width="5.7109375" style="3" customWidth="1"/>
    <col min="9751" max="9755" width="7.7109375" style="3" customWidth="1"/>
    <col min="9756" max="9989" width="9.140625" style="3"/>
    <col min="9990" max="9990" width="2.85546875" style="3" customWidth="1"/>
    <col min="9991" max="9991" width="22.140625" style="3" customWidth="1"/>
    <col min="9992" max="9992" width="4.7109375" style="3" customWidth="1"/>
    <col min="9993" max="9993" width="7.7109375" style="3" customWidth="1"/>
    <col min="9994" max="9999" width="5.7109375" style="3" customWidth="1"/>
    <col min="10000" max="10005" width="7.7109375" style="3" customWidth="1"/>
    <col min="10006" max="10006" width="5.7109375" style="3" customWidth="1"/>
    <col min="10007" max="10011" width="7.7109375" style="3" customWidth="1"/>
    <col min="10012" max="10245" width="9.140625" style="3"/>
    <col min="10246" max="10246" width="2.85546875" style="3" customWidth="1"/>
    <col min="10247" max="10247" width="22.140625" style="3" customWidth="1"/>
    <col min="10248" max="10248" width="4.7109375" style="3" customWidth="1"/>
    <col min="10249" max="10249" width="7.7109375" style="3" customWidth="1"/>
    <col min="10250" max="10255" width="5.7109375" style="3" customWidth="1"/>
    <col min="10256" max="10261" width="7.7109375" style="3" customWidth="1"/>
    <col min="10262" max="10262" width="5.7109375" style="3" customWidth="1"/>
    <col min="10263" max="10267" width="7.7109375" style="3" customWidth="1"/>
    <col min="10268" max="10501" width="9.140625" style="3"/>
    <col min="10502" max="10502" width="2.85546875" style="3" customWidth="1"/>
    <col min="10503" max="10503" width="22.140625" style="3" customWidth="1"/>
    <col min="10504" max="10504" width="4.7109375" style="3" customWidth="1"/>
    <col min="10505" max="10505" width="7.7109375" style="3" customWidth="1"/>
    <col min="10506" max="10511" width="5.7109375" style="3" customWidth="1"/>
    <col min="10512" max="10517" width="7.7109375" style="3" customWidth="1"/>
    <col min="10518" max="10518" width="5.7109375" style="3" customWidth="1"/>
    <col min="10519" max="10523" width="7.7109375" style="3" customWidth="1"/>
    <col min="10524" max="10757" width="9.140625" style="3"/>
    <col min="10758" max="10758" width="2.85546875" style="3" customWidth="1"/>
    <col min="10759" max="10759" width="22.140625" style="3" customWidth="1"/>
    <col min="10760" max="10760" width="4.7109375" style="3" customWidth="1"/>
    <col min="10761" max="10761" width="7.7109375" style="3" customWidth="1"/>
    <col min="10762" max="10767" width="5.7109375" style="3" customWidth="1"/>
    <col min="10768" max="10773" width="7.7109375" style="3" customWidth="1"/>
    <col min="10774" max="10774" width="5.7109375" style="3" customWidth="1"/>
    <col min="10775" max="10779" width="7.7109375" style="3" customWidth="1"/>
    <col min="10780" max="11013" width="9.140625" style="3"/>
    <col min="11014" max="11014" width="2.85546875" style="3" customWidth="1"/>
    <col min="11015" max="11015" width="22.140625" style="3" customWidth="1"/>
    <col min="11016" max="11016" width="4.7109375" style="3" customWidth="1"/>
    <col min="11017" max="11017" width="7.7109375" style="3" customWidth="1"/>
    <col min="11018" max="11023" width="5.7109375" style="3" customWidth="1"/>
    <col min="11024" max="11029" width="7.7109375" style="3" customWidth="1"/>
    <col min="11030" max="11030" width="5.7109375" style="3" customWidth="1"/>
    <col min="11031" max="11035" width="7.7109375" style="3" customWidth="1"/>
    <col min="11036" max="11269" width="9.140625" style="3"/>
    <col min="11270" max="11270" width="2.85546875" style="3" customWidth="1"/>
    <col min="11271" max="11271" width="22.140625" style="3" customWidth="1"/>
    <col min="11272" max="11272" width="4.7109375" style="3" customWidth="1"/>
    <col min="11273" max="11273" width="7.7109375" style="3" customWidth="1"/>
    <col min="11274" max="11279" width="5.7109375" style="3" customWidth="1"/>
    <col min="11280" max="11285" width="7.7109375" style="3" customWidth="1"/>
    <col min="11286" max="11286" width="5.7109375" style="3" customWidth="1"/>
    <col min="11287" max="11291" width="7.7109375" style="3" customWidth="1"/>
    <col min="11292" max="11525" width="9.140625" style="3"/>
    <col min="11526" max="11526" width="2.85546875" style="3" customWidth="1"/>
    <col min="11527" max="11527" width="22.140625" style="3" customWidth="1"/>
    <col min="11528" max="11528" width="4.7109375" style="3" customWidth="1"/>
    <col min="11529" max="11529" width="7.7109375" style="3" customWidth="1"/>
    <col min="11530" max="11535" width="5.7109375" style="3" customWidth="1"/>
    <col min="11536" max="11541" width="7.7109375" style="3" customWidth="1"/>
    <col min="11542" max="11542" width="5.7109375" style="3" customWidth="1"/>
    <col min="11543" max="11547" width="7.7109375" style="3" customWidth="1"/>
    <col min="11548" max="11781" width="9.140625" style="3"/>
    <col min="11782" max="11782" width="2.85546875" style="3" customWidth="1"/>
    <col min="11783" max="11783" width="22.140625" style="3" customWidth="1"/>
    <col min="11784" max="11784" width="4.7109375" style="3" customWidth="1"/>
    <col min="11785" max="11785" width="7.7109375" style="3" customWidth="1"/>
    <col min="11786" max="11791" width="5.7109375" style="3" customWidth="1"/>
    <col min="11792" max="11797" width="7.7109375" style="3" customWidth="1"/>
    <col min="11798" max="11798" width="5.7109375" style="3" customWidth="1"/>
    <col min="11799" max="11803" width="7.7109375" style="3" customWidth="1"/>
    <col min="11804" max="12037" width="9.140625" style="3"/>
    <col min="12038" max="12038" width="2.85546875" style="3" customWidth="1"/>
    <col min="12039" max="12039" width="22.140625" style="3" customWidth="1"/>
    <col min="12040" max="12040" width="4.7109375" style="3" customWidth="1"/>
    <col min="12041" max="12041" width="7.7109375" style="3" customWidth="1"/>
    <col min="12042" max="12047" width="5.7109375" style="3" customWidth="1"/>
    <col min="12048" max="12053" width="7.7109375" style="3" customWidth="1"/>
    <col min="12054" max="12054" width="5.7109375" style="3" customWidth="1"/>
    <col min="12055" max="12059" width="7.7109375" style="3" customWidth="1"/>
    <col min="12060" max="12293" width="9.140625" style="3"/>
    <col min="12294" max="12294" width="2.85546875" style="3" customWidth="1"/>
    <col min="12295" max="12295" width="22.140625" style="3" customWidth="1"/>
    <col min="12296" max="12296" width="4.7109375" style="3" customWidth="1"/>
    <col min="12297" max="12297" width="7.7109375" style="3" customWidth="1"/>
    <col min="12298" max="12303" width="5.7109375" style="3" customWidth="1"/>
    <col min="12304" max="12309" width="7.7109375" style="3" customWidth="1"/>
    <col min="12310" max="12310" width="5.7109375" style="3" customWidth="1"/>
    <col min="12311" max="12315" width="7.7109375" style="3" customWidth="1"/>
    <col min="12316" max="12549" width="9.140625" style="3"/>
    <col min="12550" max="12550" width="2.85546875" style="3" customWidth="1"/>
    <col min="12551" max="12551" width="22.140625" style="3" customWidth="1"/>
    <col min="12552" max="12552" width="4.7109375" style="3" customWidth="1"/>
    <col min="12553" max="12553" width="7.7109375" style="3" customWidth="1"/>
    <col min="12554" max="12559" width="5.7109375" style="3" customWidth="1"/>
    <col min="12560" max="12565" width="7.7109375" style="3" customWidth="1"/>
    <col min="12566" max="12566" width="5.7109375" style="3" customWidth="1"/>
    <col min="12567" max="12571" width="7.7109375" style="3" customWidth="1"/>
    <col min="12572" max="12805" width="9.140625" style="3"/>
    <col min="12806" max="12806" width="2.85546875" style="3" customWidth="1"/>
    <col min="12807" max="12807" width="22.140625" style="3" customWidth="1"/>
    <col min="12808" max="12808" width="4.7109375" style="3" customWidth="1"/>
    <col min="12809" max="12809" width="7.7109375" style="3" customWidth="1"/>
    <col min="12810" max="12815" width="5.7109375" style="3" customWidth="1"/>
    <col min="12816" max="12821" width="7.7109375" style="3" customWidth="1"/>
    <col min="12822" max="12822" width="5.7109375" style="3" customWidth="1"/>
    <col min="12823" max="12827" width="7.7109375" style="3" customWidth="1"/>
    <col min="12828" max="13061" width="9.140625" style="3"/>
    <col min="13062" max="13062" width="2.85546875" style="3" customWidth="1"/>
    <col min="13063" max="13063" width="22.140625" style="3" customWidth="1"/>
    <col min="13064" max="13064" width="4.7109375" style="3" customWidth="1"/>
    <col min="13065" max="13065" width="7.7109375" style="3" customWidth="1"/>
    <col min="13066" max="13071" width="5.7109375" style="3" customWidth="1"/>
    <col min="13072" max="13077" width="7.7109375" style="3" customWidth="1"/>
    <col min="13078" max="13078" width="5.7109375" style="3" customWidth="1"/>
    <col min="13079" max="13083" width="7.7109375" style="3" customWidth="1"/>
    <col min="13084" max="13317" width="9.140625" style="3"/>
    <col min="13318" max="13318" width="2.85546875" style="3" customWidth="1"/>
    <col min="13319" max="13319" width="22.140625" style="3" customWidth="1"/>
    <col min="13320" max="13320" width="4.7109375" style="3" customWidth="1"/>
    <col min="13321" max="13321" width="7.7109375" style="3" customWidth="1"/>
    <col min="13322" max="13327" width="5.7109375" style="3" customWidth="1"/>
    <col min="13328" max="13333" width="7.7109375" style="3" customWidth="1"/>
    <col min="13334" max="13334" width="5.7109375" style="3" customWidth="1"/>
    <col min="13335" max="13339" width="7.7109375" style="3" customWidth="1"/>
    <col min="13340" max="13573" width="9.140625" style="3"/>
    <col min="13574" max="13574" width="2.85546875" style="3" customWidth="1"/>
    <col min="13575" max="13575" width="22.140625" style="3" customWidth="1"/>
    <col min="13576" max="13576" width="4.7109375" style="3" customWidth="1"/>
    <col min="13577" max="13577" width="7.7109375" style="3" customWidth="1"/>
    <col min="13578" max="13583" width="5.7109375" style="3" customWidth="1"/>
    <col min="13584" max="13589" width="7.7109375" style="3" customWidth="1"/>
    <col min="13590" max="13590" width="5.7109375" style="3" customWidth="1"/>
    <col min="13591" max="13595" width="7.7109375" style="3" customWidth="1"/>
    <col min="13596" max="13829" width="9.140625" style="3"/>
    <col min="13830" max="13830" width="2.85546875" style="3" customWidth="1"/>
    <col min="13831" max="13831" width="22.140625" style="3" customWidth="1"/>
    <col min="13832" max="13832" width="4.7109375" style="3" customWidth="1"/>
    <col min="13833" max="13833" width="7.7109375" style="3" customWidth="1"/>
    <col min="13834" max="13839" width="5.7109375" style="3" customWidth="1"/>
    <col min="13840" max="13845" width="7.7109375" style="3" customWidth="1"/>
    <col min="13846" max="13846" width="5.7109375" style="3" customWidth="1"/>
    <col min="13847" max="13851" width="7.7109375" style="3" customWidth="1"/>
    <col min="13852" max="14085" width="9.140625" style="3"/>
    <col min="14086" max="14086" width="2.85546875" style="3" customWidth="1"/>
    <col min="14087" max="14087" width="22.140625" style="3" customWidth="1"/>
    <col min="14088" max="14088" width="4.7109375" style="3" customWidth="1"/>
    <col min="14089" max="14089" width="7.7109375" style="3" customWidth="1"/>
    <col min="14090" max="14095" width="5.7109375" style="3" customWidth="1"/>
    <col min="14096" max="14101" width="7.7109375" style="3" customWidth="1"/>
    <col min="14102" max="14102" width="5.7109375" style="3" customWidth="1"/>
    <col min="14103" max="14107" width="7.7109375" style="3" customWidth="1"/>
    <col min="14108" max="14341" width="9.140625" style="3"/>
    <col min="14342" max="14342" width="2.85546875" style="3" customWidth="1"/>
    <col min="14343" max="14343" width="22.140625" style="3" customWidth="1"/>
    <col min="14344" max="14344" width="4.7109375" style="3" customWidth="1"/>
    <col min="14345" max="14345" width="7.7109375" style="3" customWidth="1"/>
    <col min="14346" max="14351" width="5.7109375" style="3" customWidth="1"/>
    <col min="14352" max="14357" width="7.7109375" style="3" customWidth="1"/>
    <col min="14358" max="14358" width="5.7109375" style="3" customWidth="1"/>
    <col min="14359" max="14363" width="7.7109375" style="3" customWidth="1"/>
    <col min="14364" max="14597" width="9.140625" style="3"/>
    <col min="14598" max="14598" width="2.85546875" style="3" customWidth="1"/>
    <col min="14599" max="14599" width="22.140625" style="3" customWidth="1"/>
    <col min="14600" max="14600" width="4.7109375" style="3" customWidth="1"/>
    <col min="14601" max="14601" width="7.7109375" style="3" customWidth="1"/>
    <col min="14602" max="14607" width="5.7109375" style="3" customWidth="1"/>
    <col min="14608" max="14613" width="7.7109375" style="3" customWidth="1"/>
    <col min="14614" max="14614" width="5.7109375" style="3" customWidth="1"/>
    <col min="14615" max="14619" width="7.7109375" style="3" customWidth="1"/>
    <col min="14620" max="14853" width="9.140625" style="3"/>
    <col min="14854" max="14854" width="2.85546875" style="3" customWidth="1"/>
    <col min="14855" max="14855" width="22.140625" style="3" customWidth="1"/>
    <col min="14856" max="14856" width="4.7109375" style="3" customWidth="1"/>
    <col min="14857" max="14857" width="7.7109375" style="3" customWidth="1"/>
    <col min="14858" max="14863" width="5.7109375" style="3" customWidth="1"/>
    <col min="14864" max="14869" width="7.7109375" style="3" customWidth="1"/>
    <col min="14870" max="14870" width="5.7109375" style="3" customWidth="1"/>
    <col min="14871" max="14875" width="7.7109375" style="3" customWidth="1"/>
    <col min="14876" max="15109" width="9.140625" style="3"/>
    <col min="15110" max="15110" width="2.85546875" style="3" customWidth="1"/>
    <col min="15111" max="15111" width="22.140625" style="3" customWidth="1"/>
    <col min="15112" max="15112" width="4.7109375" style="3" customWidth="1"/>
    <col min="15113" max="15113" width="7.7109375" style="3" customWidth="1"/>
    <col min="15114" max="15119" width="5.7109375" style="3" customWidth="1"/>
    <col min="15120" max="15125" width="7.7109375" style="3" customWidth="1"/>
    <col min="15126" max="15126" width="5.7109375" style="3" customWidth="1"/>
    <col min="15127" max="15131" width="7.7109375" style="3" customWidth="1"/>
    <col min="15132" max="15365" width="9.140625" style="3"/>
    <col min="15366" max="15366" width="2.85546875" style="3" customWidth="1"/>
    <col min="15367" max="15367" width="22.140625" style="3" customWidth="1"/>
    <col min="15368" max="15368" width="4.7109375" style="3" customWidth="1"/>
    <col min="15369" max="15369" width="7.7109375" style="3" customWidth="1"/>
    <col min="15370" max="15375" width="5.7109375" style="3" customWidth="1"/>
    <col min="15376" max="15381" width="7.7109375" style="3" customWidth="1"/>
    <col min="15382" max="15382" width="5.7109375" style="3" customWidth="1"/>
    <col min="15383" max="15387" width="7.7109375" style="3" customWidth="1"/>
    <col min="15388" max="15621" width="9.140625" style="3"/>
    <col min="15622" max="15622" width="2.85546875" style="3" customWidth="1"/>
    <col min="15623" max="15623" width="22.140625" style="3" customWidth="1"/>
    <col min="15624" max="15624" width="4.7109375" style="3" customWidth="1"/>
    <col min="15625" max="15625" width="7.7109375" style="3" customWidth="1"/>
    <col min="15626" max="15631" width="5.7109375" style="3" customWidth="1"/>
    <col min="15632" max="15637" width="7.7109375" style="3" customWidth="1"/>
    <col min="15638" max="15638" width="5.7109375" style="3" customWidth="1"/>
    <col min="15639" max="15643" width="7.7109375" style="3" customWidth="1"/>
    <col min="15644" max="15877" width="9.140625" style="3"/>
    <col min="15878" max="15878" width="2.85546875" style="3" customWidth="1"/>
    <col min="15879" max="15879" width="22.140625" style="3" customWidth="1"/>
    <col min="15880" max="15880" width="4.7109375" style="3" customWidth="1"/>
    <col min="15881" max="15881" width="7.7109375" style="3" customWidth="1"/>
    <col min="15882" max="15887" width="5.7109375" style="3" customWidth="1"/>
    <col min="15888" max="15893" width="7.7109375" style="3" customWidth="1"/>
    <col min="15894" max="15894" width="5.7109375" style="3" customWidth="1"/>
    <col min="15895" max="15899" width="7.7109375" style="3" customWidth="1"/>
    <col min="15900" max="16133" width="9.140625" style="3"/>
    <col min="16134" max="16134" width="2.85546875" style="3" customWidth="1"/>
    <col min="16135" max="16135" width="22.140625" style="3" customWidth="1"/>
    <col min="16136" max="16136" width="4.7109375" style="3" customWidth="1"/>
    <col min="16137" max="16137" width="7.7109375" style="3" customWidth="1"/>
    <col min="16138" max="16143" width="5.7109375" style="3" customWidth="1"/>
    <col min="16144" max="16149" width="7.7109375" style="3" customWidth="1"/>
    <col min="16150" max="16150" width="5.7109375" style="3" customWidth="1"/>
    <col min="16151" max="16155" width="7.7109375" style="3" customWidth="1"/>
    <col min="16156" max="16384" width="9.140625" style="3"/>
  </cols>
  <sheetData>
    <row r="1" spans="1:27" ht="8.25" customHeight="1" x14ac:dyDescent="0.2"/>
    <row r="2" spans="1:27" s="4" customFormat="1" x14ac:dyDescent="0.2">
      <c r="B2" s="5" t="s">
        <v>10</v>
      </c>
      <c r="C2" s="119" t="s">
        <v>109</v>
      </c>
      <c r="D2" s="6"/>
      <c r="E2" s="6"/>
      <c r="F2" s="6"/>
      <c r="G2" s="5" t="s">
        <v>11</v>
      </c>
      <c r="H2" s="7" t="s">
        <v>24</v>
      </c>
      <c r="I2" s="8"/>
      <c r="J2" s="8"/>
      <c r="K2" s="5" t="s">
        <v>13</v>
      </c>
      <c r="L2" s="9"/>
      <c r="M2" s="9"/>
      <c r="N2" s="10" t="s">
        <v>15</v>
      </c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s="4" customFormat="1" x14ac:dyDescent="0.2">
      <c r="B3" s="5" t="s">
        <v>0</v>
      </c>
      <c r="C3" s="119" t="s">
        <v>89</v>
      </c>
      <c r="D3" s="6"/>
      <c r="E3" s="6"/>
      <c r="F3" s="6"/>
      <c r="G3" s="5" t="s">
        <v>12</v>
      </c>
      <c r="H3" s="6" t="s">
        <v>85</v>
      </c>
      <c r="I3" s="8"/>
      <c r="J3" s="8"/>
      <c r="K3" s="5" t="s">
        <v>14</v>
      </c>
      <c r="L3" s="9"/>
      <c r="M3" s="9"/>
      <c r="N3" s="13"/>
      <c r="O3" s="9"/>
      <c r="P3" s="12"/>
      <c r="Q3" s="12"/>
      <c r="R3" s="12"/>
      <c r="S3" s="12"/>
      <c r="T3" s="12"/>
      <c r="U3" s="12"/>
      <c r="V3" s="12"/>
      <c r="W3" s="12"/>
      <c r="X3" s="12"/>
      <c r="Y3" s="12"/>
      <c r="AA3" s="14"/>
    </row>
    <row r="4" spans="1:27" s="4" customFormat="1" ht="11.25" thickBot="1" x14ac:dyDescent="0.2">
      <c r="B4" s="15"/>
      <c r="C4" s="15"/>
      <c r="D4" s="16"/>
      <c r="E4" s="17"/>
      <c r="F4" s="17"/>
      <c r="G4" s="16"/>
      <c r="H4" s="17"/>
      <c r="I4" s="15"/>
      <c r="J4" s="16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AA4" s="14"/>
    </row>
    <row r="5" spans="1:27" s="4" customFormat="1" ht="10.5" x14ac:dyDescent="0.15">
      <c r="B5" s="19"/>
      <c r="C5" s="20"/>
      <c r="D5" s="21"/>
      <c r="E5" s="22" t="s">
        <v>2</v>
      </c>
      <c r="F5" s="23" t="s">
        <v>27</v>
      </c>
      <c r="G5" s="24" t="s">
        <v>28</v>
      </c>
      <c r="H5" s="24" t="s">
        <v>29</v>
      </c>
      <c r="I5" s="24" t="s">
        <v>30</v>
      </c>
      <c r="J5" s="22" t="s">
        <v>3</v>
      </c>
      <c r="K5" s="23" t="s">
        <v>31</v>
      </c>
      <c r="L5" s="24" t="s">
        <v>32</v>
      </c>
      <c r="M5" s="24" t="s">
        <v>33</v>
      </c>
      <c r="N5" s="24" t="s">
        <v>34</v>
      </c>
      <c r="O5" s="22" t="s">
        <v>4</v>
      </c>
      <c r="P5" s="25" t="s">
        <v>25</v>
      </c>
      <c r="Q5" s="26" t="s">
        <v>26</v>
      </c>
      <c r="R5" s="27" t="s">
        <v>5</v>
      </c>
      <c r="S5" s="25" t="s">
        <v>36</v>
      </c>
      <c r="T5" s="28" t="s">
        <v>37</v>
      </c>
      <c r="U5" s="27" t="s">
        <v>35</v>
      </c>
      <c r="V5" s="27" t="s">
        <v>38</v>
      </c>
      <c r="W5" s="27" t="s">
        <v>6</v>
      </c>
      <c r="X5" s="27" t="s">
        <v>7</v>
      </c>
    </row>
    <row r="6" spans="1:27" s="4" customFormat="1" ht="11.25" thickBot="1" x14ac:dyDescent="0.2">
      <c r="B6" s="29" t="s">
        <v>8</v>
      </c>
      <c r="C6" s="30" t="s">
        <v>69</v>
      </c>
      <c r="D6" s="31" t="s">
        <v>1</v>
      </c>
      <c r="E6" s="32">
        <f>SUM(J6+O6+R6+U6+V6+W6+X6)</f>
        <v>1</v>
      </c>
      <c r="F6" s="33">
        <v>0.1</v>
      </c>
      <c r="G6" s="34">
        <v>0.1</v>
      </c>
      <c r="H6" s="34">
        <v>0.1</v>
      </c>
      <c r="I6" s="34">
        <v>0.1</v>
      </c>
      <c r="J6" s="35">
        <v>0.4</v>
      </c>
      <c r="K6" s="33">
        <v>0.01</v>
      </c>
      <c r="L6" s="34">
        <v>0.01</v>
      </c>
      <c r="M6" s="34">
        <v>0.01</v>
      </c>
      <c r="N6" s="36">
        <v>0.01</v>
      </c>
      <c r="O6" s="35">
        <v>0.04</v>
      </c>
      <c r="P6" s="37">
        <v>0.05</v>
      </c>
      <c r="Q6" s="38">
        <v>0.05</v>
      </c>
      <c r="R6" s="35">
        <v>0.1</v>
      </c>
      <c r="S6" s="37">
        <v>0.05</v>
      </c>
      <c r="T6" s="39">
        <v>0.05</v>
      </c>
      <c r="U6" s="35">
        <v>0.1</v>
      </c>
      <c r="V6" s="35">
        <v>0.06</v>
      </c>
      <c r="W6" s="35">
        <v>0.15</v>
      </c>
      <c r="X6" s="35">
        <v>0.15</v>
      </c>
      <c r="Y6" s="40"/>
    </row>
    <row r="7" spans="1:27" x14ac:dyDescent="0.2">
      <c r="A7" s="41">
        <v>1</v>
      </c>
      <c r="B7" s="42" t="s">
        <v>39</v>
      </c>
      <c r="D7" s="76" t="str">
        <f>IF(E7&gt;92.49,"A",IF(E7&gt;89.49,"A-",IF(E7&gt;86.49,"B+",IF(E7&gt;82.49,"B",IF(E7&gt;79.49,"B-",IF(E7&gt;76.49,"C+",IF(E7&gt;70.49,"C",IF(E7&gt;67.49,"C-",IF(E7&gt;59.49,"D",IF(E7&gt;0,"F",""))))))))))</f>
        <v/>
      </c>
      <c r="E7" s="43">
        <f>((J7/100)*40)+((O7/100)*4)+((R7/100)*10)+((U7/100)*10)+((V7/100)*6)+((W7/100)*15)+((X7/100)*15)</f>
        <v>0</v>
      </c>
      <c r="F7" s="140">
        <v>0</v>
      </c>
      <c r="G7" s="140">
        <v>0</v>
      </c>
      <c r="H7" s="140">
        <v>0</v>
      </c>
      <c r="I7" s="141">
        <v>0</v>
      </c>
      <c r="J7" s="44">
        <f>SUM(F7:I7)/4</f>
        <v>0</v>
      </c>
      <c r="K7" s="45">
        <v>0</v>
      </c>
      <c r="L7" s="45">
        <v>0</v>
      </c>
      <c r="M7" s="45">
        <v>0</v>
      </c>
      <c r="N7" s="46">
        <v>0</v>
      </c>
      <c r="O7" s="44">
        <f>SUM(K7:N7)/4</f>
        <v>0</v>
      </c>
      <c r="P7" s="136">
        <v>0</v>
      </c>
      <c r="Q7" s="137">
        <v>0</v>
      </c>
      <c r="R7" s="44">
        <f t="shared" ref="R7:R36" si="0">(P7+Q7)/2</f>
        <v>0</v>
      </c>
      <c r="S7" s="136">
        <v>0</v>
      </c>
      <c r="T7" s="137">
        <v>0</v>
      </c>
      <c r="U7" s="44">
        <f t="shared" ref="U7:U36" si="1">(S7+T7)/2</f>
        <v>0</v>
      </c>
      <c r="V7" s="47">
        <v>0</v>
      </c>
      <c r="W7" s="47">
        <v>0</v>
      </c>
      <c r="X7" s="47">
        <v>0</v>
      </c>
      <c r="Y7" s="48">
        <f>((((100-J7)/100)*40)+(((100-O7)/100)*4)+(((100-R7)/100)*10)+(((100-U7)/100)*10)+(((100-V7)/100)*6)+(((100-W7)/100)*15)+(((100-X7)/100)*15)+E7)-100</f>
        <v>0</v>
      </c>
    </row>
    <row r="8" spans="1:27" x14ac:dyDescent="0.2">
      <c r="A8" s="41">
        <v>2</v>
      </c>
      <c r="B8" s="49" t="s">
        <v>40</v>
      </c>
      <c r="D8" s="77" t="str">
        <f t="shared" ref="D8:D36" si="2">IF(E8&gt;92.49,"A",IF(E8&gt;89.49,"A-",IF(E8&gt;86.49,"B+",IF(E8&gt;82.49,"B",IF(E8&gt;79.49,"B-",IF(E8&gt;76.49,"C+",IF(E8&gt;70.49,"C",IF(E8&gt;67.49,"C-",IF(E8&gt;59.49,"D",IF(E8&gt;0,"F",""))))))))))</f>
        <v/>
      </c>
      <c r="E8" s="43">
        <f t="shared" ref="E8:E36" si="3">((J8/100)*40)+((O8/100)*4)+((R8/100)*10)+((U8/100)*10)+((V8/100)*6)+((W8/100)*15)+((X8/100)*15)</f>
        <v>0</v>
      </c>
      <c r="F8" s="140">
        <v>0</v>
      </c>
      <c r="G8" s="140">
        <v>0</v>
      </c>
      <c r="H8" s="140">
        <v>0</v>
      </c>
      <c r="I8" s="137">
        <v>0</v>
      </c>
      <c r="J8" s="44">
        <f t="shared" ref="J8:J36" si="4">SUM(F8:I8)/4</f>
        <v>0</v>
      </c>
      <c r="K8" s="140">
        <v>0</v>
      </c>
      <c r="L8" s="140">
        <v>0</v>
      </c>
      <c r="M8" s="140">
        <v>0</v>
      </c>
      <c r="N8" s="137">
        <v>0</v>
      </c>
      <c r="O8" s="44">
        <f t="shared" ref="O8:O36" si="5">SUM(K8:N8)/4</f>
        <v>0</v>
      </c>
      <c r="P8" s="140">
        <v>0</v>
      </c>
      <c r="Q8" s="137">
        <v>0</v>
      </c>
      <c r="R8" s="44">
        <f t="shared" si="0"/>
        <v>0</v>
      </c>
      <c r="S8" s="140">
        <v>0</v>
      </c>
      <c r="T8" s="137">
        <v>0</v>
      </c>
      <c r="U8" s="44">
        <f t="shared" si="1"/>
        <v>0</v>
      </c>
      <c r="V8" s="47">
        <v>0</v>
      </c>
      <c r="W8" s="47">
        <v>0</v>
      </c>
      <c r="X8" s="47">
        <v>0</v>
      </c>
      <c r="Y8" s="48">
        <f t="shared" ref="Y8:Y36" si="6">((((100-J8)/100)*40)+(((100-O8)/100)*4)+(((100-R8)/100)*10)+(((100-U8)/100)*10)+(((100-V8)/100)*6)+(((100-W8)/100)*15)+(((100-X8)/100)*15)+E8)-100</f>
        <v>0</v>
      </c>
    </row>
    <row r="9" spans="1:27" x14ac:dyDescent="0.2">
      <c r="A9" s="41">
        <v>3</v>
      </c>
      <c r="B9" s="49" t="s">
        <v>41</v>
      </c>
      <c r="D9" s="77" t="str">
        <f t="shared" si="2"/>
        <v/>
      </c>
      <c r="E9" s="43">
        <f t="shared" si="3"/>
        <v>0</v>
      </c>
      <c r="F9" s="140">
        <v>0</v>
      </c>
      <c r="G9" s="140">
        <v>0</v>
      </c>
      <c r="H9" s="140">
        <v>0</v>
      </c>
      <c r="I9" s="137">
        <v>0</v>
      </c>
      <c r="J9" s="44">
        <f t="shared" si="4"/>
        <v>0</v>
      </c>
      <c r="K9" s="140">
        <v>0</v>
      </c>
      <c r="L9" s="140">
        <v>0</v>
      </c>
      <c r="M9" s="140">
        <v>0</v>
      </c>
      <c r="N9" s="137">
        <v>0</v>
      </c>
      <c r="O9" s="44">
        <f t="shared" si="5"/>
        <v>0</v>
      </c>
      <c r="P9" s="140">
        <v>0</v>
      </c>
      <c r="Q9" s="137">
        <v>0</v>
      </c>
      <c r="R9" s="44">
        <f t="shared" si="0"/>
        <v>0</v>
      </c>
      <c r="S9" s="140">
        <v>0</v>
      </c>
      <c r="T9" s="137">
        <v>0</v>
      </c>
      <c r="U9" s="44">
        <f t="shared" si="1"/>
        <v>0</v>
      </c>
      <c r="V9" s="47">
        <v>0</v>
      </c>
      <c r="W9" s="47">
        <v>0</v>
      </c>
      <c r="X9" s="47">
        <v>0</v>
      </c>
      <c r="Y9" s="48">
        <f t="shared" si="6"/>
        <v>0</v>
      </c>
    </row>
    <row r="10" spans="1:27" x14ac:dyDescent="0.2">
      <c r="A10" s="41">
        <v>4</v>
      </c>
      <c r="B10" s="49" t="s">
        <v>42</v>
      </c>
      <c r="D10" s="77" t="str">
        <f t="shared" si="2"/>
        <v/>
      </c>
      <c r="E10" s="43">
        <f t="shared" si="3"/>
        <v>0</v>
      </c>
      <c r="F10" s="140">
        <v>0</v>
      </c>
      <c r="G10" s="140">
        <v>0</v>
      </c>
      <c r="H10" s="140">
        <v>0</v>
      </c>
      <c r="I10" s="137">
        <v>0</v>
      </c>
      <c r="J10" s="44">
        <f t="shared" si="4"/>
        <v>0</v>
      </c>
      <c r="K10" s="140">
        <v>0</v>
      </c>
      <c r="L10" s="140">
        <v>0</v>
      </c>
      <c r="M10" s="140">
        <v>0</v>
      </c>
      <c r="N10" s="137">
        <v>0</v>
      </c>
      <c r="O10" s="44">
        <f t="shared" si="5"/>
        <v>0</v>
      </c>
      <c r="P10" s="140">
        <v>0</v>
      </c>
      <c r="Q10" s="137">
        <v>0</v>
      </c>
      <c r="R10" s="44">
        <f t="shared" si="0"/>
        <v>0</v>
      </c>
      <c r="S10" s="140">
        <v>0</v>
      </c>
      <c r="T10" s="137">
        <v>0</v>
      </c>
      <c r="U10" s="44">
        <f t="shared" si="1"/>
        <v>0</v>
      </c>
      <c r="V10" s="47">
        <v>0</v>
      </c>
      <c r="W10" s="47">
        <v>0</v>
      </c>
      <c r="X10" s="47">
        <v>0</v>
      </c>
      <c r="Y10" s="48">
        <f t="shared" si="6"/>
        <v>0</v>
      </c>
    </row>
    <row r="11" spans="1:27" x14ac:dyDescent="0.2">
      <c r="A11" s="41">
        <v>5</v>
      </c>
      <c r="B11" s="49" t="s">
        <v>43</v>
      </c>
      <c r="D11" s="77" t="str">
        <f t="shared" si="2"/>
        <v/>
      </c>
      <c r="E11" s="43">
        <f t="shared" si="3"/>
        <v>0</v>
      </c>
      <c r="F11" s="140">
        <v>0</v>
      </c>
      <c r="G11" s="140">
        <v>0</v>
      </c>
      <c r="H11" s="140">
        <v>0</v>
      </c>
      <c r="I11" s="137">
        <v>0</v>
      </c>
      <c r="J11" s="44">
        <f t="shared" si="4"/>
        <v>0</v>
      </c>
      <c r="K11" s="140">
        <v>0</v>
      </c>
      <c r="L11" s="140">
        <v>0</v>
      </c>
      <c r="M11" s="140">
        <v>0</v>
      </c>
      <c r="N11" s="137">
        <v>0</v>
      </c>
      <c r="O11" s="44">
        <f t="shared" si="5"/>
        <v>0</v>
      </c>
      <c r="P11" s="140">
        <v>0</v>
      </c>
      <c r="Q11" s="137">
        <v>0</v>
      </c>
      <c r="R11" s="44">
        <f t="shared" si="0"/>
        <v>0</v>
      </c>
      <c r="S11" s="140">
        <v>0</v>
      </c>
      <c r="T11" s="137">
        <v>0</v>
      </c>
      <c r="U11" s="44">
        <f t="shared" si="1"/>
        <v>0</v>
      </c>
      <c r="V11" s="47">
        <v>0</v>
      </c>
      <c r="W11" s="47">
        <v>0</v>
      </c>
      <c r="X11" s="47">
        <v>0</v>
      </c>
      <c r="Y11" s="48">
        <f t="shared" si="6"/>
        <v>0</v>
      </c>
    </row>
    <row r="12" spans="1:27" x14ac:dyDescent="0.2">
      <c r="A12" s="41">
        <v>6</v>
      </c>
      <c r="B12" s="49" t="s">
        <v>44</v>
      </c>
      <c r="D12" s="77" t="str">
        <f t="shared" si="2"/>
        <v/>
      </c>
      <c r="E12" s="43">
        <f t="shared" si="3"/>
        <v>0</v>
      </c>
      <c r="F12" s="140">
        <v>0</v>
      </c>
      <c r="G12" s="140">
        <v>0</v>
      </c>
      <c r="H12" s="140">
        <v>0</v>
      </c>
      <c r="I12" s="137">
        <v>0</v>
      </c>
      <c r="J12" s="44">
        <f t="shared" si="4"/>
        <v>0</v>
      </c>
      <c r="K12" s="140">
        <v>0</v>
      </c>
      <c r="L12" s="140">
        <v>0</v>
      </c>
      <c r="M12" s="140">
        <v>0</v>
      </c>
      <c r="N12" s="137">
        <v>0</v>
      </c>
      <c r="O12" s="44">
        <f t="shared" si="5"/>
        <v>0</v>
      </c>
      <c r="P12" s="140">
        <v>0</v>
      </c>
      <c r="Q12" s="137">
        <v>0</v>
      </c>
      <c r="R12" s="44">
        <f t="shared" si="0"/>
        <v>0</v>
      </c>
      <c r="S12" s="140">
        <v>0</v>
      </c>
      <c r="T12" s="137">
        <v>0</v>
      </c>
      <c r="U12" s="44">
        <f t="shared" si="1"/>
        <v>0</v>
      </c>
      <c r="V12" s="47">
        <v>0</v>
      </c>
      <c r="W12" s="47">
        <v>0</v>
      </c>
      <c r="X12" s="47">
        <v>0</v>
      </c>
      <c r="Y12" s="48">
        <f t="shared" si="6"/>
        <v>0</v>
      </c>
    </row>
    <row r="13" spans="1:27" x14ac:dyDescent="0.2">
      <c r="A13" s="41">
        <v>7</v>
      </c>
      <c r="B13" s="49" t="s">
        <v>45</v>
      </c>
      <c r="D13" s="77" t="str">
        <f t="shared" si="2"/>
        <v/>
      </c>
      <c r="E13" s="43">
        <f t="shared" si="3"/>
        <v>0</v>
      </c>
      <c r="F13" s="140">
        <v>0</v>
      </c>
      <c r="G13" s="140">
        <v>0</v>
      </c>
      <c r="H13" s="140">
        <v>0</v>
      </c>
      <c r="I13" s="137">
        <v>0</v>
      </c>
      <c r="J13" s="44">
        <f t="shared" si="4"/>
        <v>0</v>
      </c>
      <c r="K13" s="140">
        <v>0</v>
      </c>
      <c r="L13" s="140">
        <v>0</v>
      </c>
      <c r="M13" s="140">
        <v>0</v>
      </c>
      <c r="N13" s="137">
        <v>0</v>
      </c>
      <c r="O13" s="44">
        <f t="shared" si="5"/>
        <v>0</v>
      </c>
      <c r="P13" s="140">
        <v>0</v>
      </c>
      <c r="Q13" s="137">
        <v>0</v>
      </c>
      <c r="R13" s="44">
        <f t="shared" si="0"/>
        <v>0</v>
      </c>
      <c r="S13" s="140">
        <v>0</v>
      </c>
      <c r="T13" s="137">
        <v>0</v>
      </c>
      <c r="U13" s="44">
        <f t="shared" si="1"/>
        <v>0</v>
      </c>
      <c r="V13" s="47">
        <v>0</v>
      </c>
      <c r="W13" s="47">
        <v>0</v>
      </c>
      <c r="X13" s="47">
        <v>0</v>
      </c>
      <c r="Y13" s="48">
        <f t="shared" si="6"/>
        <v>0</v>
      </c>
    </row>
    <row r="14" spans="1:27" x14ac:dyDescent="0.2">
      <c r="A14" s="41">
        <v>8</v>
      </c>
      <c r="B14" s="49" t="s">
        <v>46</v>
      </c>
      <c r="D14" s="77" t="str">
        <f t="shared" si="2"/>
        <v/>
      </c>
      <c r="E14" s="43">
        <f t="shared" si="3"/>
        <v>0</v>
      </c>
      <c r="F14" s="140">
        <v>0</v>
      </c>
      <c r="G14" s="140">
        <v>0</v>
      </c>
      <c r="H14" s="140">
        <v>0</v>
      </c>
      <c r="I14" s="137">
        <v>0</v>
      </c>
      <c r="J14" s="44">
        <f t="shared" si="4"/>
        <v>0</v>
      </c>
      <c r="K14" s="140">
        <v>0</v>
      </c>
      <c r="L14" s="140">
        <v>0</v>
      </c>
      <c r="M14" s="140">
        <v>0</v>
      </c>
      <c r="N14" s="137">
        <v>0</v>
      </c>
      <c r="O14" s="44">
        <f t="shared" si="5"/>
        <v>0</v>
      </c>
      <c r="P14" s="140">
        <v>0</v>
      </c>
      <c r="Q14" s="137">
        <v>0</v>
      </c>
      <c r="R14" s="44">
        <f t="shared" si="0"/>
        <v>0</v>
      </c>
      <c r="S14" s="140">
        <v>0</v>
      </c>
      <c r="T14" s="137">
        <v>0</v>
      </c>
      <c r="U14" s="44">
        <f t="shared" si="1"/>
        <v>0</v>
      </c>
      <c r="V14" s="47">
        <v>0</v>
      </c>
      <c r="W14" s="47">
        <v>0</v>
      </c>
      <c r="X14" s="47">
        <v>0</v>
      </c>
      <c r="Y14" s="48">
        <f t="shared" si="6"/>
        <v>0</v>
      </c>
    </row>
    <row r="15" spans="1:27" x14ac:dyDescent="0.2">
      <c r="A15" s="41">
        <v>9</v>
      </c>
      <c r="B15" s="49" t="s">
        <v>47</v>
      </c>
      <c r="D15" s="77" t="str">
        <f t="shared" si="2"/>
        <v/>
      </c>
      <c r="E15" s="43">
        <f t="shared" si="3"/>
        <v>0</v>
      </c>
      <c r="F15" s="140">
        <v>0</v>
      </c>
      <c r="G15" s="140">
        <v>0</v>
      </c>
      <c r="H15" s="140">
        <v>0</v>
      </c>
      <c r="I15" s="137">
        <v>0</v>
      </c>
      <c r="J15" s="44">
        <f t="shared" si="4"/>
        <v>0</v>
      </c>
      <c r="K15" s="140">
        <v>0</v>
      </c>
      <c r="L15" s="140">
        <v>0</v>
      </c>
      <c r="M15" s="140">
        <v>0</v>
      </c>
      <c r="N15" s="137">
        <v>0</v>
      </c>
      <c r="O15" s="44">
        <f t="shared" si="5"/>
        <v>0</v>
      </c>
      <c r="P15" s="140">
        <v>0</v>
      </c>
      <c r="Q15" s="137">
        <v>0</v>
      </c>
      <c r="R15" s="44">
        <f t="shared" si="0"/>
        <v>0</v>
      </c>
      <c r="S15" s="140">
        <v>0</v>
      </c>
      <c r="T15" s="137">
        <v>0</v>
      </c>
      <c r="U15" s="44">
        <f t="shared" si="1"/>
        <v>0</v>
      </c>
      <c r="V15" s="47">
        <v>0</v>
      </c>
      <c r="W15" s="47">
        <v>0</v>
      </c>
      <c r="X15" s="47">
        <v>0</v>
      </c>
      <c r="Y15" s="48">
        <f t="shared" si="6"/>
        <v>0</v>
      </c>
    </row>
    <row r="16" spans="1:27" x14ac:dyDescent="0.2">
      <c r="A16" s="41">
        <v>10</v>
      </c>
      <c r="B16" s="49" t="s">
        <v>48</v>
      </c>
      <c r="D16" s="77" t="str">
        <f t="shared" si="2"/>
        <v/>
      </c>
      <c r="E16" s="43">
        <f t="shared" si="3"/>
        <v>0</v>
      </c>
      <c r="F16" s="140">
        <v>0</v>
      </c>
      <c r="G16" s="140">
        <v>0</v>
      </c>
      <c r="H16" s="140">
        <v>0</v>
      </c>
      <c r="I16" s="137">
        <v>0</v>
      </c>
      <c r="J16" s="44">
        <f t="shared" si="4"/>
        <v>0</v>
      </c>
      <c r="K16" s="140">
        <v>0</v>
      </c>
      <c r="L16" s="140">
        <v>0</v>
      </c>
      <c r="M16" s="140">
        <v>0</v>
      </c>
      <c r="N16" s="137">
        <v>0</v>
      </c>
      <c r="O16" s="44">
        <f t="shared" si="5"/>
        <v>0</v>
      </c>
      <c r="P16" s="140">
        <v>0</v>
      </c>
      <c r="Q16" s="137">
        <v>0</v>
      </c>
      <c r="R16" s="44">
        <f t="shared" si="0"/>
        <v>0</v>
      </c>
      <c r="S16" s="140">
        <v>0</v>
      </c>
      <c r="T16" s="137">
        <v>0</v>
      </c>
      <c r="U16" s="44">
        <f t="shared" si="1"/>
        <v>0</v>
      </c>
      <c r="V16" s="47">
        <v>0</v>
      </c>
      <c r="W16" s="47">
        <v>0</v>
      </c>
      <c r="X16" s="47">
        <v>0</v>
      </c>
      <c r="Y16" s="48">
        <f t="shared" si="6"/>
        <v>0</v>
      </c>
    </row>
    <row r="17" spans="1:25" x14ac:dyDescent="0.2">
      <c r="A17" s="41">
        <v>11</v>
      </c>
      <c r="B17" s="49" t="s">
        <v>49</v>
      </c>
      <c r="D17" s="77" t="str">
        <f t="shared" si="2"/>
        <v/>
      </c>
      <c r="E17" s="43">
        <f t="shared" si="3"/>
        <v>0</v>
      </c>
      <c r="F17" s="140">
        <v>0</v>
      </c>
      <c r="G17" s="140">
        <v>0</v>
      </c>
      <c r="H17" s="140">
        <v>0</v>
      </c>
      <c r="I17" s="137">
        <v>0</v>
      </c>
      <c r="J17" s="44">
        <f t="shared" si="4"/>
        <v>0</v>
      </c>
      <c r="K17" s="140">
        <v>0</v>
      </c>
      <c r="L17" s="140">
        <v>0</v>
      </c>
      <c r="M17" s="140">
        <v>0</v>
      </c>
      <c r="N17" s="137">
        <v>0</v>
      </c>
      <c r="O17" s="44">
        <f t="shared" si="5"/>
        <v>0</v>
      </c>
      <c r="P17" s="140">
        <v>0</v>
      </c>
      <c r="Q17" s="137">
        <v>0</v>
      </c>
      <c r="R17" s="44">
        <f t="shared" si="0"/>
        <v>0</v>
      </c>
      <c r="S17" s="140">
        <v>0</v>
      </c>
      <c r="T17" s="137">
        <v>0</v>
      </c>
      <c r="U17" s="44">
        <f t="shared" si="1"/>
        <v>0</v>
      </c>
      <c r="V17" s="47">
        <v>0</v>
      </c>
      <c r="W17" s="47">
        <v>0</v>
      </c>
      <c r="X17" s="47">
        <v>0</v>
      </c>
      <c r="Y17" s="48">
        <f t="shared" si="6"/>
        <v>0</v>
      </c>
    </row>
    <row r="18" spans="1:25" x14ac:dyDescent="0.2">
      <c r="A18" s="41">
        <v>12</v>
      </c>
      <c r="B18" s="49" t="s">
        <v>50</v>
      </c>
      <c r="D18" s="77" t="str">
        <f t="shared" si="2"/>
        <v/>
      </c>
      <c r="E18" s="43">
        <f t="shared" si="3"/>
        <v>0</v>
      </c>
      <c r="F18" s="140">
        <v>0</v>
      </c>
      <c r="G18" s="140">
        <v>0</v>
      </c>
      <c r="H18" s="140">
        <v>0</v>
      </c>
      <c r="I18" s="137">
        <v>0</v>
      </c>
      <c r="J18" s="44">
        <f t="shared" si="4"/>
        <v>0</v>
      </c>
      <c r="K18" s="140">
        <v>0</v>
      </c>
      <c r="L18" s="140">
        <v>0</v>
      </c>
      <c r="M18" s="140">
        <v>0</v>
      </c>
      <c r="N18" s="137">
        <v>0</v>
      </c>
      <c r="O18" s="44">
        <f t="shared" si="5"/>
        <v>0</v>
      </c>
      <c r="P18" s="140">
        <v>0</v>
      </c>
      <c r="Q18" s="137">
        <v>0</v>
      </c>
      <c r="R18" s="44">
        <f t="shared" si="0"/>
        <v>0</v>
      </c>
      <c r="S18" s="140">
        <v>0</v>
      </c>
      <c r="T18" s="137">
        <v>0</v>
      </c>
      <c r="U18" s="44">
        <f t="shared" si="1"/>
        <v>0</v>
      </c>
      <c r="V18" s="47">
        <v>0</v>
      </c>
      <c r="W18" s="47">
        <v>0</v>
      </c>
      <c r="X18" s="47">
        <v>0</v>
      </c>
      <c r="Y18" s="48">
        <f t="shared" si="6"/>
        <v>0</v>
      </c>
    </row>
    <row r="19" spans="1:25" x14ac:dyDescent="0.2">
      <c r="A19" s="41">
        <v>13</v>
      </c>
      <c r="B19" s="49" t="s">
        <v>51</v>
      </c>
      <c r="D19" s="77" t="str">
        <f t="shared" si="2"/>
        <v/>
      </c>
      <c r="E19" s="43">
        <f t="shared" si="3"/>
        <v>0</v>
      </c>
      <c r="F19" s="140">
        <v>0</v>
      </c>
      <c r="G19" s="140">
        <v>0</v>
      </c>
      <c r="H19" s="140">
        <v>0</v>
      </c>
      <c r="I19" s="137">
        <v>0</v>
      </c>
      <c r="J19" s="44">
        <f t="shared" si="4"/>
        <v>0</v>
      </c>
      <c r="K19" s="140">
        <v>0</v>
      </c>
      <c r="L19" s="140">
        <v>0</v>
      </c>
      <c r="M19" s="140">
        <v>0</v>
      </c>
      <c r="N19" s="137">
        <v>0</v>
      </c>
      <c r="O19" s="44">
        <f t="shared" si="5"/>
        <v>0</v>
      </c>
      <c r="P19" s="140">
        <v>0</v>
      </c>
      <c r="Q19" s="137">
        <v>0</v>
      </c>
      <c r="R19" s="44">
        <f t="shared" si="0"/>
        <v>0</v>
      </c>
      <c r="S19" s="140">
        <v>0</v>
      </c>
      <c r="T19" s="137">
        <v>0</v>
      </c>
      <c r="U19" s="44">
        <f t="shared" si="1"/>
        <v>0</v>
      </c>
      <c r="V19" s="47">
        <v>0</v>
      </c>
      <c r="W19" s="47">
        <v>0</v>
      </c>
      <c r="X19" s="47">
        <v>0</v>
      </c>
      <c r="Y19" s="48">
        <f t="shared" si="6"/>
        <v>0</v>
      </c>
    </row>
    <row r="20" spans="1:25" x14ac:dyDescent="0.2">
      <c r="A20" s="41">
        <v>14</v>
      </c>
      <c r="B20" s="49" t="s">
        <v>52</v>
      </c>
      <c r="D20" s="77" t="str">
        <f t="shared" si="2"/>
        <v/>
      </c>
      <c r="E20" s="43">
        <f t="shared" si="3"/>
        <v>0</v>
      </c>
      <c r="F20" s="140">
        <v>0</v>
      </c>
      <c r="G20" s="140">
        <v>0</v>
      </c>
      <c r="H20" s="140">
        <v>0</v>
      </c>
      <c r="I20" s="137">
        <v>0</v>
      </c>
      <c r="J20" s="44">
        <f t="shared" si="4"/>
        <v>0</v>
      </c>
      <c r="K20" s="140">
        <v>0</v>
      </c>
      <c r="L20" s="140">
        <v>0</v>
      </c>
      <c r="M20" s="140">
        <v>0</v>
      </c>
      <c r="N20" s="137">
        <v>0</v>
      </c>
      <c r="O20" s="44">
        <f t="shared" si="5"/>
        <v>0</v>
      </c>
      <c r="P20" s="140">
        <v>0</v>
      </c>
      <c r="Q20" s="137">
        <v>0</v>
      </c>
      <c r="R20" s="44">
        <f t="shared" si="0"/>
        <v>0</v>
      </c>
      <c r="S20" s="140">
        <v>0</v>
      </c>
      <c r="T20" s="137">
        <v>0</v>
      </c>
      <c r="U20" s="44">
        <f t="shared" si="1"/>
        <v>0</v>
      </c>
      <c r="V20" s="47">
        <v>0</v>
      </c>
      <c r="W20" s="47">
        <v>0</v>
      </c>
      <c r="X20" s="47">
        <v>0</v>
      </c>
      <c r="Y20" s="48">
        <f t="shared" si="6"/>
        <v>0</v>
      </c>
    </row>
    <row r="21" spans="1:25" x14ac:dyDescent="0.2">
      <c r="A21" s="41">
        <v>15</v>
      </c>
      <c r="B21" s="49" t="s">
        <v>53</v>
      </c>
      <c r="D21" s="77" t="str">
        <f t="shared" si="2"/>
        <v/>
      </c>
      <c r="E21" s="43">
        <f t="shared" si="3"/>
        <v>0</v>
      </c>
      <c r="F21" s="140">
        <v>0</v>
      </c>
      <c r="G21" s="140">
        <v>0</v>
      </c>
      <c r="H21" s="140">
        <v>0</v>
      </c>
      <c r="I21" s="137">
        <v>0</v>
      </c>
      <c r="J21" s="44">
        <f t="shared" si="4"/>
        <v>0</v>
      </c>
      <c r="K21" s="140">
        <v>0</v>
      </c>
      <c r="L21" s="140">
        <v>0</v>
      </c>
      <c r="M21" s="140">
        <v>0</v>
      </c>
      <c r="N21" s="137">
        <v>0</v>
      </c>
      <c r="O21" s="44">
        <f t="shared" si="5"/>
        <v>0</v>
      </c>
      <c r="P21" s="140">
        <v>0</v>
      </c>
      <c r="Q21" s="137">
        <v>0</v>
      </c>
      <c r="R21" s="44">
        <f t="shared" si="0"/>
        <v>0</v>
      </c>
      <c r="S21" s="140">
        <v>0</v>
      </c>
      <c r="T21" s="137">
        <v>0</v>
      </c>
      <c r="U21" s="44">
        <f t="shared" si="1"/>
        <v>0</v>
      </c>
      <c r="V21" s="47">
        <v>0</v>
      </c>
      <c r="W21" s="47">
        <v>0</v>
      </c>
      <c r="X21" s="47">
        <v>0</v>
      </c>
      <c r="Y21" s="48">
        <f t="shared" si="6"/>
        <v>0</v>
      </c>
    </row>
    <row r="22" spans="1:25" x14ac:dyDescent="0.2">
      <c r="A22" s="41">
        <v>16</v>
      </c>
      <c r="B22" s="49" t="s">
        <v>54</v>
      </c>
      <c r="D22" s="77" t="str">
        <f t="shared" si="2"/>
        <v/>
      </c>
      <c r="E22" s="43">
        <f t="shared" si="3"/>
        <v>0</v>
      </c>
      <c r="F22" s="140">
        <v>0</v>
      </c>
      <c r="G22" s="140">
        <v>0</v>
      </c>
      <c r="H22" s="140">
        <v>0</v>
      </c>
      <c r="I22" s="137">
        <v>0</v>
      </c>
      <c r="J22" s="44">
        <f t="shared" si="4"/>
        <v>0</v>
      </c>
      <c r="K22" s="140">
        <v>0</v>
      </c>
      <c r="L22" s="140">
        <v>0</v>
      </c>
      <c r="M22" s="140">
        <v>0</v>
      </c>
      <c r="N22" s="137">
        <v>0</v>
      </c>
      <c r="O22" s="44">
        <f t="shared" si="5"/>
        <v>0</v>
      </c>
      <c r="P22" s="140">
        <v>0</v>
      </c>
      <c r="Q22" s="137">
        <v>0</v>
      </c>
      <c r="R22" s="44">
        <f t="shared" si="0"/>
        <v>0</v>
      </c>
      <c r="S22" s="140">
        <v>0</v>
      </c>
      <c r="T22" s="137">
        <v>0</v>
      </c>
      <c r="U22" s="44">
        <f t="shared" si="1"/>
        <v>0</v>
      </c>
      <c r="V22" s="47">
        <v>0</v>
      </c>
      <c r="W22" s="47">
        <v>0</v>
      </c>
      <c r="X22" s="47">
        <v>0</v>
      </c>
      <c r="Y22" s="48">
        <f t="shared" si="6"/>
        <v>0</v>
      </c>
    </row>
    <row r="23" spans="1:25" x14ac:dyDescent="0.2">
      <c r="A23" s="41">
        <v>17</v>
      </c>
      <c r="B23" s="49" t="s">
        <v>55</v>
      </c>
      <c r="D23" s="77" t="str">
        <f t="shared" si="2"/>
        <v/>
      </c>
      <c r="E23" s="43">
        <f t="shared" si="3"/>
        <v>0</v>
      </c>
      <c r="F23" s="140">
        <v>0</v>
      </c>
      <c r="G23" s="140">
        <v>0</v>
      </c>
      <c r="H23" s="140">
        <v>0</v>
      </c>
      <c r="I23" s="137">
        <v>0</v>
      </c>
      <c r="J23" s="44">
        <f t="shared" si="4"/>
        <v>0</v>
      </c>
      <c r="K23" s="140">
        <v>0</v>
      </c>
      <c r="L23" s="140">
        <v>0</v>
      </c>
      <c r="M23" s="140">
        <v>0</v>
      </c>
      <c r="N23" s="137">
        <v>0</v>
      </c>
      <c r="O23" s="44">
        <f t="shared" si="5"/>
        <v>0</v>
      </c>
      <c r="P23" s="140">
        <v>0</v>
      </c>
      <c r="Q23" s="137">
        <v>0</v>
      </c>
      <c r="R23" s="44">
        <f t="shared" si="0"/>
        <v>0</v>
      </c>
      <c r="S23" s="140">
        <v>0</v>
      </c>
      <c r="T23" s="137">
        <v>0</v>
      </c>
      <c r="U23" s="44">
        <f t="shared" si="1"/>
        <v>0</v>
      </c>
      <c r="V23" s="47">
        <v>0</v>
      </c>
      <c r="W23" s="47">
        <v>0</v>
      </c>
      <c r="X23" s="47">
        <v>0</v>
      </c>
      <c r="Y23" s="48">
        <f t="shared" si="6"/>
        <v>0</v>
      </c>
    </row>
    <row r="24" spans="1:25" x14ac:dyDescent="0.2">
      <c r="A24" s="41">
        <v>18</v>
      </c>
      <c r="B24" s="49" t="s">
        <v>56</v>
      </c>
      <c r="D24" s="77" t="str">
        <f t="shared" si="2"/>
        <v/>
      </c>
      <c r="E24" s="43">
        <f t="shared" si="3"/>
        <v>0</v>
      </c>
      <c r="F24" s="140">
        <v>0</v>
      </c>
      <c r="G24" s="140">
        <v>0</v>
      </c>
      <c r="H24" s="140">
        <v>0</v>
      </c>
      <c r="I24" s="137">
        <v>0</v>
      </c>
      <c r="J24" s="44">
        <f t="shared" si="4"/>
        <v>0</v>
      </c>
      <c r="K24" s="140">
        <v>0</v>
      </c>
      <c r="L24" s="140">
        <v>0</v>
      </c>
      <c r="M24" s="140">
        <v>0</v>
      </c>
      <c r="N24" s="137">
        <v>0</v>
      </c>
      <c r="O24" s="44">
        <f t="shared" si="5"/>
        <v>0</v>
      </c>
      <c r="P24" s="140">
        <v>0</v>
      </c>
      <c r="Q24" s="137">
        <v>0</v>
      </c>
      <c r="R24" s="44">
        <f t="shared" si="0"/>
        <v>0</v>
      </c>
      <c r="S24" s="140">
        <v>0</v>
      </c>
      <c r="T24" s="137">
        <v>0</v>
      </c>
      <c r="U24" s="44">
        <f t="shared" si="1"/>
        <v>0</v>
      </c>
      <c r="V24" s="47">
        <v>0</v>
      </c>
      <c r="W24" s="47">
        <v>0</v>
      </c>
      <c r="X24" s="47">
        <v>0</v>
      </c>
      <c r="Y24" s="48">
        <f t="shared" si="6"/>
        <v>0</v>
      </c>
    </row>
    <row r="25" spans="1:25" x14ac:dyDescent="0.2">
      <c r="A25" s="41">
        <v>19</v>
      </c>
      <c r="B25" s="49" t="s">
        <v>57</v>
      </c>
      <c r="D25" s="77" t="str">
        <f t="shared" si="2"/>
        <v/>
      </c>
      <c r="E25" s="43">
        <f t="shared" si="3"/>
        <v>0</v>
      </c>
      <c r="F25" s="140">
        <v>0</v>
      </c>
      <c r="G25" s="140">
        <v>0</v>
      </c>
      <c r="H25" s="140">
        <v>0</v>
      </c>
      <c r="I25" s="137">
        <v>0</v>
      </c>
      <c r="J25" s="44">
        <f t="shared" si="4"/>
        <v>0</v>
      </c>
      <c r="K25" s="140">
        <v>0</v>
      </c>
      <c r="L25" s="140">
        <v>0</v>
      </c>
      <c r="M25" s="140">
        <v>0</v>
      </c>
      <c r="N25" s="137">
        <v>0</v>
      </c>
      <c r="O25" s="44">
        <f t="shared" si="5"/>
        <v>0</v>
      </c>
      <c r="P25" s="140">
        <v>0</v>
      </c>
      <c r="Q25" s="137">
        <v>0</v>
      </c>
      <c r="R25" s="44">
        <f t="shared" si="0"/>
        <v>0</v>
      </c>
      <c r="S25" s="140">
        <v>0</v>
      </c>
      <c r="T25" s="137">
        <v>0</v>
      </c>
      <c r="U25" s="44">
        <f t="shared" si="1"/>
        <v>0</v>
      </c>
      <c r="V25" s="47">
        <v>0</v>
      </c>
      <c r="W25" s="47">
        <v>0</v>
      </c>
      <c r="X25" s="47">
        <v>0</v>
      </c>
      <c r="Y25" s="48">
        <f t="shared" si="6"/>
        <v>0</v>
      </c>
    </row>
    <row r="26" spans="1:25" x14ac:dyDescent="0.2">
      <c r="A26" s="41">
        <v>20</v>
      </c>
      <c r="B26" s="49" t="s">
        <v>58</v>
      </c>
      <c r="D26" s="77" t="str">
        <f t="shared" si="2"/>
        <v/>
      </c>
      <c r="E26" s="43">
        <f t="shared" si="3"/>
        <v>0</v>
      </c>
      <c r="F26" s="140">
        <v>0</v>
      </c>
      <c r="G26" s="140">
        <v>0</v>
      </c>
      <c r="H26" s="140">
        <v>0</v>
      </c>
      <c r="I26" s="137">
        <v>0</v>
      </c>
      <c r="J26" s="44">
        <f t="shared" si="4"/>
        <v>0</v>
      </c>
      <c r="K26" s="140">
        <v>0</v>
      </c>
      <c r="L26" s="140">
        <v>0</v>
      </c>
      <c r="M26" s="140">
        <v>0</v>
      </c>
      <c r="N26" s="137">
        <v>0</v>
      </c>
      <c r="O26" s="44">
        <f t="shared" si="5"/>
        <v>0</v>
      </c>
      <c r="P26" s="140">
        <v>0</v>
      </c>
      <c r="Q26" s="137">
        <v>0</v>
      </c>
      <c r="R26" s="44">
        <f t="shared" si="0"/>
        <v>0</v>
      </c>
      <c r="S26" s="140">
        <v>0</v>
      </c>
      <c r="T26" s="137">
        <v>0</v>
      </c>
      <c r="U26" s="44">
        <f t="shared" si="1"/>
        <v>0</v>
      </c>
      <c r="V26" s="47">
        <v>0</v>
      </c>
      <c r="W26" s="47">
        <v>0</v>
      </c>
      <c r="X26" s="47">
        <v>0</v>
      </c>
      <c r="Y26" s="48">
        <f t="shared" si="6"/>
        <v>0</v>
      </c>
    </row>
    <row r="27" spans="1:25" x14ac:dyDescent="0.2">
      <c r="A27" s="41">
        <v>21</v>
      </c>
      <c r="B27" s="49" t="s">
        <v>59</v>
      </c>
      <c r="D27" s="77" t="str">
        <f t="shared" si="2"/>
        <v/>
      </c>
      <c r="E27" s="43">
        <f t="shared" si="3"/>
        <v>0</v>
      </c>
      <c r="F27" s="140">
        <v>0</v>
      </c>
      <c r="G27" s="140">
        <v>0</v>
      </c>
      <c r="H27" s="140">
        <v>0</v>
      </c>
      <c r="I27" s="137">
        <v>0</v>
      </c>
      <c r="J27" s="44">
        <f t="shared" si="4"/>
        <v>0</v>
      </c>
      <c r="K27" s="140">
        <v>0</v>
      </c>
      <c r="L27" s="140">
        <v>0</v>
      </c>
      <c r="M27" s="140">
        <v>0</v>
      </c>
      <c r="N27" s="137">
        <v>0</v>
      </c>
      <c r="O27" s="44">
        <f t="shared" si="5"/>
        <v>0</v>
      </c>
      <c r="P27" s="140">
        <v>0</v>
      </c>
      <c r="Q27" s="137">
        <v>0</v>
      </c>
      <c r="R27" s="44">
        <f t="shared" si="0"/>
        <v>0</v>
      </c>
      <c r="S27" s="140">
        <v>0</v>
      </c>
      <c r="T27" s="137">
        <v>0</v>
      </c>
      <c r="U27" s="44">
        <f t="shared" si="1"/>
        <v>0</v>
      </c>
      <c r="V27" s="47">
        <v>0</v>
      </c>
      <c r="W27" s="47">
        <v>0</v>
      </c>
      <c r="X27" s="47">
        <v>0</v>
      </c>
      <c r="Y27" s="48">
        <f t="shared" si="6"/>
        <v>0</v>
      </c>
    </row>
    <row r="28" spans="1:25" x14ac:dyDescent="0.2">
      <c r="A28" s="41">
        <v>22</v>
      </c>
      <c r="B28" s="49" t="s">
        <v>60</v>
      </c>
      <c r="D28" s="77" t="str">
        <f t="shared" si="2"/>
        <v/>
      </c>
      <c r="E28" s="43">
        <f t="shared" si="3"/>
        <v>0</v>
      </c>
      <c r="F28" s="140">
        <v>0</v>
      </c>
      <c r="G28" s="140">
        <v>0</v>
      </c>
      <c r="H28" s="140">
        <v>0</v>
      </c>
      <c r="I28" s="137">
        <v>0</v>
      </c>
      <c r="J28" s="44">
        <f t="shared" si="4"/>
        <v>0</v>
      </c>
      <c r="K28" s="140">
        <v>0</v>
      </c>
      <c r="L28" s="140">
        <v>0</v>
      </c>
      <c r="M28" s="140">
        <v>0</v>
      </c>
      <c r="N28" s="137">
        <v>0</v>
      </c>
      <c r="O28" s="44">
        <f t="shared" si="5"/>
        <v>0</v>
      </c>
      <c r="P28" s="140">
        <v>0</v>
      </c>
      <c r="Q28" s="137">
        <v>0</v>
      </c>
      <c r="R28" s="44">
        <f t="shared" si="0"/>
        <v>0</v>
      </c>
      <c r="S28" s="140">
        <v>0</v>
      </c>
      <c r="T28" s="137">
        <v>0</v>
      </c>
      <c r="U28" s="44">
        <f t="shared" si="1"/>
        <v>0</v>
      </c>
      <c r="V28" s="47">
        <v>0</v>
      </c>
      <c r="W28" s="47">
        <v>0</v>
      </c>
      <c r="X28" s="47">
        <v>0</v>
      </c>
      <c r="Y28" s="48">
        <f t="shared" si="6"/>
        <v>0</v>
      </c>
    </row>
    <row r="29" spans="1:25" x14ac:dyDescent="0.2">
      <c r="A29" s="41">
        <v>23</v>
      </c>
      <c r="B29" s="49" t="s">
        <v>61</v>
      </c>
      <c r="D29" s="77" t="str">
        <f t="shared" si="2"/>
        <v/>
      </c>
      <c r="E29" s="43">
        <f t="shared" si="3"/>
        <v>0</v>
      </c>
      <c r="F29" s="140">
        <v>0</v>
      </c>
      <c r="G29" s="140">
        <v>0</v>
      </c>
      <c r="H29" s="140">
        <v>0</v>
      </c>
      <c r="I29" s="137">
        <v>0</v>
      </c>
      <c r="J29" s="44">
        <f t="shared" si="4"/>
        <v>0</v>
      </c>
      <c r="K29" s="140">
        <v>0</v>
      </c>
      <c r="L29" s="140">
        <v>0</v>
      </c>
      <c r="M29" s="140">
        <v>0</v>
      </c>
      <c r="N29" s="137">
        <v>0</v>
      </c>
      <c r="O29" s="44">
        <f t="shared" si="5"/>
        <v>0</v>
      </c>
      <c r="P29" s="140">
        <v>0</v>
      </c>
      <c r="Q29" s="137">
        <v>0</v>
      </c>
      <c r="R29" s="44">
        <f t="shared" si="0"/>
        <v>0</v>
      </c>
      <c r="S29" s="140">
        <v>0</v>
      </c>
      <c r="T29" s="137">
        <v>0</v>
      </c>
      <c r="U29" s="44">
        <f t="shared" si="1"/>
        <v>0</v>
      </c>
      <c r="V29" s="47">
        <v>0</v>
      </c>
      <c r="W29" s="47">
        <v>0</v>
      </c>
      <c r="X29" s="47">
        <v>0</v>
      </c>
      <c r="Y29" s="48">
        <f t="shared" si="6"/>
        <v>0</v>
      </c>
    </row>
    <row r="30" spans="1:25" x14ac:dyDescent="0.2">
      <c r="A30" s="41">
        <v>24</v>
      </c>
      <c r="B30" s="49" t="s">
        <v>62</v>
      </c>
      <c r="D30" s="77" t="str">
        <f t="shared" si="2"/>
        <v/>
      </c>
      <c r="E30" s="43">
        <f t="shared" si="3"/>
        <v>0</v>
      </c>
      <c r="F30" s="140">
        <v>0</v>
      </c>
      <c r="G30" s="140">
        <v>0</v>
      </c>
      <c r="H30" s="140">
        <v>0</v>
      </c>
      <c r="I30" s="137">
        <v>0</v>
      </c>
      <c r="J30" s="44">
        <f t="shared" si="4"/>
        <v>0</v>
      </c>
      <c r="K30" s="140">
        <v>0</v>
      </c>
      <c r="L30" s="140">
        <v>0</v>
      </c>
      <c r="M30" s="140">
        <v>0</v>
      </c>
      <c r="N30" s="137">
        <v>0</v>
      </c>
      <c r="O30" s="44">
        <f t="shared" si="5"/>
        <v>0</v>
      </c>
      <c r="P30" s="140">
        <v>0</v>
      </c>
      <c r="Q30" s="137">
        <v>0</v>
      </c>
      <c r="R30" s="44">
        <f t="shared" si="0"/>
        <v>0</v>
      </c>
      <c r="S30" s="140">
        <v>0</v>
      </c>
      <c r="T30" s="137">
        <v>0</v>
      </c>
      <c r="U30" s="44">
        <f t="shared" si="1"/>
        <v>0</v>
      </c>
      <c r="V30" s="47">
        <v>0</v>
      </c>
      <c r="W30" s="47">
        <v>0</v>
      </c>
      <c r="X30" s="47">
        <v>0</v>
      </c>
      <c r="Y30" s="48">
        <f t="shared" si="6"/>
        <v>0</v>
      </c>
    </row>
    <row r="31" spans="1:25" x14ac:dyDescent="0.2">
      <c r="A31" s="41">
        <v>25</v>
      </c>
      <c r="B31" s="49" t="s">
        <v>63</v>
      </c>
      <c r="D31" s="77" t="str">
        <f t="shared" si="2"/>
        <v/>
      </c>
      <c r="E31" s="43">
        <f t="shared" si="3"/>
        <v>0</v>
      </c>
      <c r="F31" s="140">
        <v>0</v>
      </c>
      <c r="G31" s="140">
        <v>0</v>
      </c>
      <c r="H31" s="140">
        <v>0</v>
      </c>
      <c r="I31" s="137">
        <v>0</v>
      </c>
      <c r="J31" s="44">
        <f t="shared" si="4"/>
        <v>0</v>
      </c>
      <c r="K31" s="140">
        <v>0</v>
      </c>
      <c r="L31" s="140">
        <v>0</v>
      </c>
      <c r="M31" s="140">
        <v>0</v>
      </c>
      <c r="N31" s="137">
        <v>0</v>
      </c>
      <c r="O31" s="44">
        <f t="shared" si="5"/>
        <v>0</v>
      </c>
      <c r="P31" s="140">
        <v>0</v>
      </c>
      <c r="Q31" s="137">
        <v>0</v>
      </c>
      <c r="R31" s="44">
        <f t="shared" si="0"/>
        <v>0</v>
      </c>
      <c r="S31" s="140">
        <v>0</v>
      </c>
      <c r="T31" s="137">
        <v>0</v>
      </c>
      <c r="U31" s="44">
        <f t="shared" si="1"/>
        <v>0</v>
      </c>
      <c r="V31" s="47">
        <v>0</v>
      </c>
      <c r="W31" s="47">
        <v>0</v>
      </c>
      <c r="X31" s="47">
        <v>0</v>
      </c>
      <c r="Y31" s="48">
        <f t="shared" si="6"/>
        <v>0</v>
      </c>
    </row>
    <row r="32" spans="1:25" x14ac:dyDescent="0.2">
      <c r="A32" s="41">
        <v>26</v>
      </c>
      <c r="B32" s="49" t="s">
        <v>64</v>
      </c>
      <c r="D32" s="77" t="str">
        <f t="shared" si="2"/>
        <v/>
      </c>
      <c r="E32" s="43">
        <f t="shared" si="3"/>
        <v>0</v>
      </c>
      <c r="F32" s="140">
        <v>0</v>
      </c>
      <c r="G32" s="140">
        <v>0</v>
      </c>
      <c r="H32" s="140">
        <v>0</v>
      </c>
      <c r="I32" s="137">
        <v>0</v>
      </c>
      <c r="J32" s="44">
        <f t="shared" si="4"/>
        <v>0</v>
      </c>
      <c r="K32" s="140">
        <v>0</v>
      </c>
      <c r="L32" s="140">
        <v>0</v>
      </c>
      <c r="M32" s="140">
        <v>0</v>
      </c>
      <c r="N32" s="137">
        <v>0</v>
      </c>
      <c r="O32" s="44">
        <f t="shared" si="5"/>
        <v>0</v>
      </c>
      <c r="P32" s="140">
        <v>0</v>
      </c>
      <c r="Q32" s="137">
        <v>0</v>
      </c>
      <c r="R32" s="44">
        <f t="shared" si="0"/>
        <v>0</v>
      </c>
      <c r="S32" s="140">
        <v>0</v>
      </c>
      <c r="T32" s="137">
        <v>0</v>
      </c>
      <c r="U32" s="44">
        <f t="shared" si="1"/>
        <v>0</v>
      </c>
      <c r="V32" s="47">
        <v>0</v>
      </c>
      <c r="W32" s="47">
        <v>0</v>
      </c>
      <c r="X32" s="47">
        <v>0</v>
      </c>
      <c r="Y32" s="48">
        <f t="shared" si="6"/>
        <v>0</v>
      </c>
    </row>
    <row r="33" spans="1:28" x14ac:dyDescent="0.2">
      <c r="A33" s="41">
        <v>27</v>
      </c>
      <c r="B33" s="49" t="s">
        <v>65</v>
      </c>
      <c r="D33" s="77" t="str">
        <f t="shared" si="2"/>
        <v/>
      </c>
      <c r="E33" s="43">
        <f t="shared" si="3"/>
        <v>0</v>
      </c>
      <c r="F33" s="140">
        <v>0</v>
      </c>
      <c r="G33" s="140">
        <v>0</v>
      </c>
      <c r="H33" s="140">
        <v>0</v>
      </c>
      <c r="I33" s="137">
        <v>0</v>
      </c>
      <c r="J33" s="44">
        <f t="shared" si="4"/>
        <v>0</v>
      </c>
      <c r="K33" s="140">
        <v>0</v>
      </c>
      <c r="L33" s="140">
        <v>0</v>
      </c>
      <c r="M33" s="140">
        <v>0</v>
      </c>
      <c r="N33" s="137">
        <v>0</v>
      </c>
      <c r="O33" s="44">
        <f t="shared" si="5"/>
        <v>0</v>
      </c>
      <c r="P33" s="140">
        <v>0</v>
      </c>
      <c r="Q33" s="137">
        <v>0</v>
      </c>
      <c r="R33" s="44">
        <f t="shared" si="0"/>
        <v>0</v>
      </c>
      <c r="S33" s="140">
        <v>0</v>
      </c>
      <c r="T33" s="137">
        <v>0</v>
      </c>
      <c r="U33" s="44">
        <f t="shared" si="1"/>
        <v>0</v>
      </c>
      <c r="V33" s="47">
        <v>0</v>
      </c>
      <c r="W33" s="47">
        <v>0</v>
      </c>
      <c r="X33" s="47">
        <v>0</v>
      </c>
      <c r="Y33" s="48">
        <f t="shared" si="6"/>
        <v>0</v>
      </c>
    </row>
    <row r="34" spans="1:28" x14ac:dyDescent="0.2">
      <c r="A34" s="41">
        <v>28</v>
      </c>
      <c r="B34" s="49" t="s">
        <v>66</v>
      </c>
      <c r="D34" s="77" t="str">
        <f t="shared" si="2"/>
        <v/>
      </c>
      <c r="E34" s="43">
        <f t="shared" si="3"/>
        <v>0</v>
      </c>
      <c r="F34" s="140">
        <v>0</v>
      </c>
      <c r="G34" s="140">
        <v>0</v>
      </c>
      <c r="H34" s="140">
        <v>0</v>
      </c>
      <c r="I34" s="137">
        <v>0</v>
      </c>
      <c r="J34" s="44">
        <f t="shared" si="4"/>
        <v>0</v>
      </c>
      <c r="K34" s="140">
        <v>0</v>
      </c>
      <c r="L34" s="140">
        <v>0</v>
      </c>
      <c r="M34" s="140">
        <v>0</v>
      </c>
      <c r="N34" s="137">
        <v>0</v>
      </c>
      <c r="O34" s="44">
        <f t="shared" si="5"/>
        <v>0</v>
      </c>
      <c r="P34" s="140">
        <v>0</v>
      </c>
      <c r="Q34" s="137">
        <v>0</v>
      </c>
      <c r="R34" s="44">
        <f t="shared" si="0"/>
        <v>0</v>
      </c>
      <c r="S34" s="140">
        <v>0</v>
      </c>
      <c r="T34" s="137">
        <v>0</v>
      </c>
      <c r="U34" s="44">
        <f t="shared" si="1"/>
        <v>0</v>
      </c>
      <c r="V34" s="47">
        <v>0</v>
      </c>
      <c r="W34" s="47">
        <v>0</v>
      </c>
      <c r="X34" s="47">
        <v>0</v>
      </c>
      <c r="Y34" s="48">
        <f t="shared" si="6"/>
        <v>0</v>
      </c>
      <c r="AB34" s="50"/>
    </row>
    <row r="35" spans="1:28" x14ac:dyDescent="0.2">
      <c r="A35" s="41">
        <v>29</v>
      </c>
      <c r="B35" s="49" t="s">
        <v>67</v>
      </c>
      <c r="D35" s="77" t="str">
        <f t="shared" si="2"/>
        <v/>
      </c>
      <c r="E35" s="43">
        <f t="shared" si="3"/>
        <v>0</v>
      </c>
      <c r="F35" s="140">
        <v>0</v>
      </c>
      <c r="G35" s="140">
        <v>0</v>
      </c>
      <c r="H35" s="140">
        <v>0</v>
      </c>
      <c r="I35" s="137">
        <v>0</v>
      </c>
      <c r="J35" s="44">
        <f t="shared" si="4"/>
        <v>0</v>
      </c>
      <c r="K35" s="140">
        <v>0</v>
      </c>
      <c r="L35" s="140">
        <v>0</v>
      </c>
      <c r="M35" s="140">
        <v>0</v>
      </c>
      <c r="N35" s="137">
        <v>0</v>
      </c>
      <c r="O35" s="44">
        <f t="shared" si="5"/>
        <v>0</v>
      </c>
      <c r="P35" s="140">
        <v>0</v>
      </c>
      <c r="Q35" s="137">
        <v>0</v>
      </c>
      <c r="R35" s="44">
        <f t="shared" si="0"/>
        <v>0</v>
      </c>
      <c r="S35" s="140">
        <v>0</v>
      </c>
      <c r="T35" s="137">
        <v>0</v>
      </c>
      <c r="U35" s="44">
        <f t="shared" si="1"/>
        <v>0</v>
      </c>
      <c r="V35" s="47">
        <v>0</v>
      </c>
      <c r="W35" s="47">
        <v>0</v>
      </c>
      <c r="X35" s="47">
        <v>0</v>
      </c>
      <c r="Y35" s="48">
        <f t="shared" si="6"/>
        <v>0</v>
      </c>
    </row>
    <row r="36" spans="1:28" ht="15" thickBot="1" x14ac:dyDescent="0.25">
      <c r="A36" s="41">
        <v>30</v>
      </c>
      <c r="B36" s="51" t="s">
        <v>68</v>
      </c>
      <c r="C36" s="51"/>
      <c r="D36" s="78" t="str">
        <f t="shared" si="2"/>
        <v/>
      </c>
      <c r="E36" s="52">
        <f t="shared" si="3"/>
        <v>0</v>
      </c>
      <c r="F36" s="138">
        <v>0</v>
      </c>
      <c r="G36" s="142">
        <v>0</v>
      </c>
      <c r="H36" s="142">
        <v>0</v>
      </c>
      <c r="I36" s="139">
        <v>0</v>
      </c>
      <c r="J36" s="54">
        <f t="shared" si="4"/>
        <v>0</v>
      </c>
      <c r="K36" s="138">
        <v>0</v>
      </c>
      <c r="L36" s="142">
        <v>0</v>
      </c>
      <c r="M36" s="142">
        <v>0</v>
      </c>
      <c r="N36" s="139">
        <v>0</v>
      </c>
      <c r="O36" s="53">
        <f t="shared" si="5"/>
        <v>0</v>
      </c>
      <c r="P36" s="138">
        <v>0</v>
      </c>
      <c r="Q36" s="139">
        <v>0</v>
      </c>
      <c r="R36" s="53">
        <f t="shared" si="0"/>
        <v>0</v>
      </c>
      <c r="S36" s="138">
        <v>0</v>
      </c>
      <c r="T36" s="139">
        <v>0</v>
      </c>
      <c r="U36" s="54">
        <f t="shared" si="1"/>
        <v>0</v>
      </c>
      <c r="V36" s="55">
        <v>0</v>
      </c>
      <c r="W36" s="55">
        <v>0</v>
      </c>
      <c r="X36" s="55">
        <v>0</v>
      </c>
      <c r="Y36" s="48">
        <f t="shared" si="6"/>
        <v>0</v>
      </c>
    </row>
    <row r="37" spans="1:28" s="4" customFormat="1" ht="10.5" x14ac:dyDescent="0.15">
      <c r="A37" s="56"/>
      <c r="B37" s="57" t="s">
        <v>9</v>
      </c>
      <c r="C37" s="57"/>
      <c r="E37" s="75" t="e">
        <f>SUM(E7:E36)/(COUNTIF(E7:E36,"&gt;0"))</f>
        <v>#DIV/0!</v>
      </c>
      <c r="F37" s="75" t="e">
        <f t="shared" ref="F37:X37" si="7">SUM(F7:F36)/(COUNTIF(F7:F36,"&gt;0"))</f>
        <v>#DIV/0!</v>
      </c>
      <c r="G37" s="75" t="e">
        <f>SUM(G7:G36)/(COUNTIF(G7:G36,"&gt;0"))</f>
        <v>#DIV/0!</v>
      </c>
      <c r="H37" s="75" t="e">
        <f t="shared" si="7"/>
        <v>#DIV/0!</v>
      </c>
      <c r="I37" s="75" t="e">
        <f t="shared" si="7"/>
        <v>#DIV/0!</v>
      </c>
      <c r="J37" s="75" t="e">
        <f t="shared" si="7"/>
        <v>#DIV/0!</v>
      </c>
      <c r="K37" s="75" t="e">
        <f t="shared" si="7"/>
        <v>#DIV/0!</v>
      </c>
      <c r="L37" s="75" t="e">
        <f t="shared" si="7"/>
        <v>#DIV/0!</v>
      </c>
      <c r="M37" s="75" t="e">
        <f t="shared" si="7"/>
        <v>#DIV/0!</v>
      </c>
      <c r="N37" s="75" t="e">
        <f t="shared" si="7"/>
        <v>#DIV/0!</v>
      </c>
      <c r="O37" s="75" t="e">
        <f t="shared" si="7"/>
        <v>#DIV/0!</v>
      </c>
      <c r="P37" s="75"/>
      <c r="Q37" s="75"/>
      <c r="R37" s="75" t="e">
        <f t="shared" si="7"/>
        <v>#DIV/0!</v>
      </c>
      <c r="S37" s="75"/>
      <c r="T37" s="75"/>
      <c r="U37" s="75" t="e">
        <f t="shared" si="7"/>
        <v>#DIV/0!</v>
      </c>
      <c r="V37" s="75" t="e">
        <f t="shared" si="7"/>
        <v>#DIV/0!</v>
      </c>
      <c r="W37" s="75" t="e">
        <f t="shared" si="7"/>
        <v>#DIV/0!</v>
      </c>
      <c r="X37" s="75" t="e">
        <f t="shared" si="7"/>
        <v>#DIV/0!</v>
      </c>
      <c r="Y37" s="58"/>
    </row>
    <row r="38" spans="1:28" s="4" customFormat="1" ht="11.25" thickBot="1" x14ac:dyDescent="0.2">
      <c r="A38" s="56"/>
      <c r="G38" s="17"/>
      <c r="H38" s="17"/>
      <c r="N38" s="14"/>
    </row>
    <row r="39" spans="1:28" s="4" customFormat="1" ht="11.25" thickBot="1" x14ac:dyDescent="0.2">
      <c r="A39" s="56"/>
      <c r="B39" s="56"/>
      <c r="C39" s="56"/>
      <c r="D39" s="56"/>
      <c r="E39" s="56"/>
      <c r="F39" s="59"/>
      <c r="G39" s="60"/>
      <c r="H39" s="63"/>
      <c r="I39" s="64"/>
      <c r="J39" s="65" t="s">
        <v>70</v>
      </c>
      <c r="K39" s="66" t="s">
        <v>16</v>
      </c>
      <c r="L39" s="66" t="s">
        <v>71</v>
      </c>
      <c r="M39" s="66" t="s">
        <v>72</v>
      </c>
      <c r="N39" s="66" t="s">
        <v>17</v>
      </c>
      <c r="O39" s="66" t="s">
        <v>73</v>
      </c>
      <c r="P39" s="67" t="s">
        <v>74</v>
      </c>
      <c r="Q39" s="66" t="s">
        <v>18</v>
      </c>
      <c r="R39" s="66" t="s">
        <v>75</v>
      </c>
      <c r="S39" s="66" t="s">
        <v>19</v>
      </c>
      <c r="T39" s="66" t="s">
        <v>20</v>
      </c>
      <c r="U39" s="66" t="s">
        <v>21</v>
      </c>
      <c r="V39" s="66" t="s">
        <v>22</v>
      </c>
      <c r="W39" s="66" t="s">
        <v>23</v>
      </c>
      <c r="X39" s="67" t="s">
        <v>76</v>
      </c>
    </row>
    <row r="40" spans="1:28" ht="15" thickBot="1" x14ac:dyDescent="0.25">
      <c r="B40" s="61"/>
      <c r="C40" s="61"/>
      <c r="F40" s="62"/>
      <c r="G40" s="68"/>
      <c r="H40" s="69"/>
      <c r="I40" s="69"/>
      <c r="J40" s="70" t="s">
        <v>77</v>
      </c>
      <c r="K40" s="71">
        <f>COUNTIFS($D$7:$D$36,"A")</f>
        <v>0</v>
      </c>
      <c r="L40" s="71">
        <f>COUNTIFS($D$7:$D$36,"A-")</f>
        <v>0</v>
      </c>
      <c r="M40" s="71">
        <f>COUNTIFS($D$7:$D$36,"B+")</f>
        <v>0</v>
      </c>
      <c r="N40" s="71">
        <f>COUNTIFS($D$7:$D$36,"B")</f>
        <v>0</v>
      </c>
      <c r="O40" s="71">
        <f>COUNTIFS($D$7:$D$36,"B-")</f>
        <v>0</v>
      </c>
      <c r="P40" s="72">
        <f>COUNTIFS($D$7:$D$36,"C+")</f>
        <v>0</v>
      </c>
      <c r="Q40" s="71">
        <f>COUNTIFS($D$7:$D$36,"C")</f>
        <v>0</v>
      </c>
      <c r="R40" s="71">
        <f>COUNTIFS($D$7:$D$36,"C-")</f>
        <v>0</v>
      </c>
      <c r="S40" s="71">
        <f>COUNTIFS($D$7:$D$36,"D")</f>
        <v>0</v>
      </c>
      <c r="T40" s="71">
        <f>COUNTIFS($D$7:$D$36,"F")</f>
        <v>0</v>
      </c>
      <c r="U40" s="71">
        <f>COUNTIFS($C$7:$C$36,"WP")</f>
        <v>0</v>
      </c>
      <c r="V40" s="71">
        <f>COUNTIFS($C$7:$C$36,"WF")</f>
        <v>0</v>
      </c>
      <c r="W40" s="71">
        <f>COUNTIFS($C$7:$C$36,"I")</f>
        <v>0</v>
      </c>
      <c r="X40" s="72">
        <f>SUM(K40:T40)</f>
        <v>0</v>
      </c>
    </row>
    <row r="41" spans="1:28" ht="15" thickBot="1" x14ac:dyDescent="0.25">
      <c r="B41" s="61"/>
      <c r="C41" s="61"/>
      <c r="F41" s="62"/>
      <c r="G41" s="68"/>
      <c r="H41" s="73"/>
      <c r="I41" s="73"/>
      <c r="J41" s="74" t="s">
        <v>78</v>
      </c>
      <c r="K41" s="2" t="e">
        <f>(100/$V$40)*K40</f>
        <v>#DIV/0!</v>
      </c>
      <c r="L41" s="2" t="e">
        <f>(100/$V$40)*L40</f>
        <v>#DIV/0!</v>
      </c>
      <c r="M41" s="2" t="e">
        <f t="shared" ref="M41:X41" si="8">(100/$V$40)*M40</f>
        <v>#DIV/0!</v>
      </c>
      <c r="N41" s="2" t="e">
        <f t="shared" si="8"/>
        <v>#DIV/0!</v>
      </c>
      <c r="O41" s="2" t="e">
        <f t="shared" si="8"/>
        <v>#DIV/0!</v>
      </c>
      <c r="P41" s="2" t="e">
        <f t="shared" si="8"/>
        <v>#DIV/0!</v>
      </c>
      <c r="Q41" s="2" t="e">
        <f t="shared" si="8"/>
        <v>#DIV/0!</v>
      </c>
      <c r="R41" s="2" t="e">
        <f t="shared" si="8"/>
        <v>#DIV/0!</v>
      </c>
      <c r="S41" s="2" t="e">
        <f t="shared" si="8"/>
        <v>#DIV/0!</v>
      </c>
      <c r="T41" s="2" t="e">
        <f t="shared" si="8"/>
        <v>#DIV/0!</v>
      </c>
      <c r="U41" s="2"/>
      <c r="V41" s="2"/>
      <c r="W41" s="2"/>
      <c r="X41" s="2" t="e">
        <f t="shared" si="8"/>
        <v>#DIV/0!</v>
      </c>
    </row>
    <row r="42" spans="1:28" x14ac:dyDescent="0.2">
      <c r="B42" s="61"/>
      <c r="C42" s="61"/>
      <c r="F42" s="50"/>
      <c r="P42" s="50"/>
      <c r="Q42" s="50"/>
      <c r="R42" s="50"/>
      <c r="S42" s="50"/>
      <c r="T42" s="50"/>
      <c r="U42" s="50"/>
      <c r="V42" s="50"/>
    </row>
    <row r="43" spans="1:28" x14ac:dyDescent="0.2">
      <c r="B43" s="61"/>
      <c r="C43" s="61"/>
    </row>
    <row r="44" spans="1:28" x14ac:dyDescent="0.2">
      <c r="B44" s="61"/>
      <c r="C44" s="61"/>
    </row>
    <row r="46" spans="1:28" x14ac:dyDescent="0.2">
      <c r="F46" s="50"/>
    </row>
  </sheetData>
  <sheetProtection password="D15D" sheet="1" objects="1" scenarios="1"/>
  <dataValidations disablePrompts="1" count="1">
    <dataValidation type="list" allowBlank="1" showInputMessage="1" showErrorMessage="1" sqref="C7:C36">
      <formula1>$U$39:$W$39</formula1>
    </dataValidation>
  </dataValidations>
  <printOptions gridLines="1"/>
  <pageMargins left="0.25" right="0.25" top="0.75" bottom="0.75" header="0.3" footer="0.3"/>
  <pageSetup scale="67" orientation="landscape" horizontalDpi="1200" verticalDpi="1200" r:id="rId1"/>
  <headerFooter>
    <oddFooter>&amp;LUniversity of Georgia
Department of Romance Languages&amp;Rprinted on &amp;D at &amp;T</oddFooter>
  </headerFooter>
  <ignoredErrors>
    <ignoredError sqref="R8:R12 R13:R17 R22:R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0"/>
  <sheetViews>
    <sheetView workbookViewId="0">
      <selection activeCell="N25" sqref="N25"/>
    </sheetView>
  </sheetViews>
  <sheetFormatPr defaultRowHeight="15" x14ac:dyDescent="0.25"/>
  <cols>
    <col min="1" max="1" width="2.85546875" customWidth="1"/>
    <col min="2" max="2" width="3" customWidth="1"/>
    <col min="3" max="3" width="15.7109375" customWidth="1"/>
    <col min="4" max="10" width="18.7109375" customWidth="1"/>
    <col min="11" max="11" width="3.7109375" customWidth="1"/>
  </cols>
  <sheetData>
    <row r="1" spans="1:11" s="1" customFormat="1" ht="15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80"/>
      <c r="K1" s="79"/>
    </row>
    <row r="2" spans="1:11" s="1" customFormat="1" ht="15" customHeight="1" thickBot="1" x14ac:dyDescent="0.3">
      <c r="A2" s="79"/>
      <c r="B2" s="81"/>
      <c r="C2" s="82"/>
      <c r="D2" s="82"/>
      <c r="E2" s="82"/>
      <c r="F2" s="82"/>
      <c r="G2" s="82"/>
      <c r="H2" s="82"/>
      <c r="I2" s="82"/>
      <c r="J2" s="83"/>
      <c r="K2" s="84"/>
    </row>
    <row r="3" spans="1:11" s="1" customFormat="1" ht="15" customHeight="1" x14ac:dyDescent="0.25">
      <c r="A3" s="79"/>
      <c r="B3" s="85"/>
      <c r="C3" s="86" t="s">
        <v>8</v>
      </c>
      <c r="D3" s="120" t="s">
        <v>94</v>
      </c>
      <c r="E3" s="121" t="s">
        <v>96</v>
      </c>
      <c r="F3" s="121" t="s">
        <v>95</v>
      </c>
      <c r="G3" s="134" t="s">
        <v>97</v>
      </c>
      <c r="H3" s="87" t="s">
        <v>79</v>
      </c>
      <c r="I3" s="87" t="s">
        <v>81</v>
      </c>
      <c r="J3" s="87" t="s">
        <v>82</v>
      </c>
      <c r="K3" s="88"/>
    </row>
    <row r="4" spans="1:11" s="1" customFormat="1" ht="15" customHeight="1" thickBot="1" x14ac:dyDescent="0.3">
      <c r="A4" s="79"/>
      <c r="B4" s="85"/>
      <c r="C4" s="89" t="str">
        <f>UGAROMLITAL2002!B7</f>
        <v>Student 1</v>
      </c>
      <c r="D4" s="90">
        <f>UGAROMLITAL2002!F7</f>
        <v>0</v>
      </c>
      <c r="E4" s="123">
        <f>UGAROMLITAL2002!G7</f>
        <v>0</v>
      </c>
      <c r="F4" s="123">
        <f>UGAROMLITAL2002!H7</f>
        <v>0</v>
      </c>
      <c r="G4" s="91">
        <f>UGAROMLITAL2002!I7</f>
        <v>0</v>
      </c>
      <c r="H4" s="133">
        <f>UGAROMLITAL2002!J7</f>
        <v>0</v>
      </c>
      <c r="I4" s="129">
        <f>UGAROMLITAL2002!W7</f>
        <v>0</v>
      </c>
      <c r="J4" s="130">
        <f>UGAROMLITAL2002!X7</f>
        <v>0</v>
      </c>
      <c r="K4" s="88"/>
    </row>
    <row r="5" spans="1:11" s="1" customFormat="1" ht="15" customHeight="1" x14ac:dyDescent="0.25">
      <c r="A5" s="79"/>
      <c r="B5" s="85"/>
      <c r="C5" s="92"/>
      <c r="D5" s="120" t="s">
        <v>98</v>
      </c>
      <c r="E5" s="121" t="s">
        <v>99</v>
      </c>
      <c r="F5" s="121" t="s">
        <v>99</v>
      </c>
      <c r="G5" s="134" t="s">
        <v>100</v>
      </c>
      <c r="H5" s="87" t="s">
        <v>102</v>
      </c>
      <c r="I5" s="87" t="s">
        <v>101</v>
      </c>
      <c r="J5" s="124"/>
      <c r="K5" s="88"/>
    </row>
    <row r="6" spans="1:11" s="1" customFormat="1" ht="15" customHeight="1" thickBot="1" x14ac:dyDescent="0.3">
      <c r="A6" s="79"/>
      <c r="B6" s="85"/>
      <c r="C6" s="116" t="str">
        <f>UGAROMLITAL2002!$C$2</f>
        <v>SemeYYYY</v>
      </c>
      <c r="D6" s="90">
        <f>UGAROMLITAL2002!K7</f>
        <v>0</v>
      </c>
      <c r="E6" s="123">
        <f>UGAROMLITAL2002!L7</f>
        <v>0</v>
      </c>
      <c r="F6" s="123">
        <f>UGAROMLITAL2002!M7</f>
        <v>0</v>
      </c>
      <c r="G6" s="91">
        <f>UGAROMLITAL2002!N7</f>
        <v>0</v>
      </c>
      <c r="H6" s="133">
        <f>UGAROMLITAL2002!O7</f>
        <v>0</v>
      </c>
      <c r="I6" s="129">
        <f>UGAROMLITAL2002!V7</f>
        <v>0</v>
      </c>
      <c r="J6" s="125"/>
      <c r="K6" s="88"/>
    </row>
    <row r="7" spans="1:11" s="1" customFormat="1" ht="15" customHeight="1" thickBot="1" x14ac:dyDescent="0.3">
      <c r="A7" s="79"/>
      <c r="B7" s="85"/>
      <c r="C7" s="117" t="s">
        <v>80</v>
      </c>
      <c r="D7" s="94"/>
      <c r="E7" s="94"/>
      <c r="F7" s="94"/>
      <c r="G7" s="94"/>
      <c r="H7" s="82"/>
      <c r="I7" s="97"/>
      <c r="J7" s="95"/>
      <c r="K7" s="88"/>
    </row>
    <row r="8" spans="1:11" s="1" customFormat="1" ht="15" customHeight="1" x14ac:dyDescent="0.25">
      <c r="A8" s="79"/>
      <c r="B8" s="85"/>
      <c r="C8" s="116" t="str">
        <f>UGAROMLITAL2002!$H$2</f>
        <v>ITAL2002</v>
      </c>
      <c r="D8" s="120" t="s">
        <v>104</v>
      </c>
      <c r="E8" s="121" t="s">
        <v>103</v>
      </c>
      <c r="F8" s="87" t="s">
        <v>106</v>
      </c>
      <c r="G8" s="120" t="s">
        <v>107</v>
      </c>
      <c r="H8" s="121" t="s">
        <v>105</v>
      </c>
      <c r="I8" s="122" t="s">
        <v>108</v>
      </c>
      <c r="J8" s="96" t="s">
        <v>83</v>
      </c>
      <c r="K8" s="88"/>
    </row>
    <row r="9" spans="1:11" s="1" customFormat="1" ht="15" customHeight="1" thickBot="1" x14ac:dyDescent="0.3">
      <c r="A9" s="79"/>
      <c r="B9" s="85"/>
      <c r="C9" s="117" t="s">
        <v>84</v>
      </c>
      <c r="D9" s="90">
        <f>UGAROMLITAL2002!P7</f>
        <v>0</v>
      </c>
      <c r="E9" s="123">
        <f>UGAROMLITAL2002!Q7</f>
        <v>0</v>
      </c>
      <c r="F9" s="132">
        <f>UGAROMLITAL2002!R7</f>
        <v>0</v>
      </c>
      <c r="G9" s="90">
        <f>UGAROMLITAL2002!S7</f>
        <v>0</v>
      </c>
      <c r="H9" s="123">
        <f>UGAROMLITAL2002!T7</f>
        <v>0</v>
      </c>
      <c r="I9" s="132">
        <f>UGAROMLITAL2002!U7</f>
        <v>0</v>
      </c>
      <c r="J9" s="135">
        <f>UGAROMLITAL2002!E7</f>
        <v>0</v>
      </c>
      <c r="K9" s="88"/>
    </row>
    <row r="10" spans="1:11" s="1" customFormat="1" ht="15" customHeight="1" thickBot="1" x14ac:dyDescent="0.3">
      <c r="A10" s="79"/>
      <c r="B10" s="85"/>
      <c r="C10" s="116" t="str">
        <f>UGAROMLITAL2002!$H$3</f>
        <v>##-###</v>
      </c>
      <c r="D10" s="94"/>
      <c r="E10" s="97"/>
      <c r="F10" s="94"/>
      <c r="G10" s="94"/>
      <c r="H10" s="94"/>
      <c r="I10" s="98"/>
      <c r="J10" s="131" t="str">
        <f>UGAROMLITAL2002!D7</f>
        <v/>
      </c>
      <c r="K10" s="88"/>
    </row>
    <row r="11" spans="1:11" s="1" customFormat="1" ht="15" customHeight="1" x14ac:dyDescent="0.25">
      <c r="A11" s="79"/>
      <c r="B11" s="85"/>
      <c r="C11" s="117" t="s">
        <v>86</v>
      </c>
      <c r="D11" s="99"/>
      <c r="E11" s="100" t="s">
        <v>87</v>
      </c>
      <c r="F11" s="101"/>
      <c r="G11" s="94"/>
      <c r="H11" s="94"/>
      <c r="I11" s="102" t="s">
        <v>88</v>
      </c>
      <c r="J11" s="103">
        <f ca="1">TODAY()</f>
        <v>41280</v>
      </c>
      <c r="K11" s="88"/>
    </row>
    <row r="12" spans="1:11" s="1" customFormat="1" ht="15" customHeight="1" x14ac:dyDescent="0.25">
      <c r="A12" s="79"/>
      <c r="B12" s="85"/>
      <c r="C12" s="116" t="str">
        <f>UGAROMLITAL2002!$C$3</f>
        <v>Name Name</v>
      </c>
      <c r="D12" s="104" t="s">
        <v>90</v>
      </c>
      <c r="E12" s="105" t="s">
        <v>91</v>
      </c>
      <c r="F12" s="106" t="s">
        <v>92</v>
      </c>
      <c r="G12" s="85"/>
      <c r="H12" s="107"/>
      <c r="I12" s="93"/>
      <c r="J12" s="102"/>
      <c r="K12" s="88"/>
    </row>
    <row r="13" spans="1:11" s="1" customFormat="1" ht="15" customHeight="1" thickBot="1" x14ac:dyDescent="0.3">
      <c r="A13" s="79"/>
      <c r="B13" s="85"/>
      <c r="C13" s="118"/>
      <c r="D13" s="126"/>
      <c r="E13" s="127"/>
      <c r="F13" s="128"/>
      <c r="G13" s="94"/>
      <c r="H13" s="107"/>
      <c r="I13" s="107" t="s">
        <v>93</v>
      </c>
      <c r="J13" s="107" t="str">
        <f>UGAROMLITAL2002!$C$3</f>
        <v>Name Name</v>
      </c>
      <c r="K13" s="88"/>
    </row>
    <row r="14" spans="1:11" s="1" customFormat="1" ht="15" customHeight="1" thickBot="1" x14ac:dyDescent="0.3">
      <c r="A14" s="79"/>
      <c r="B14" s="108"/>
      <c r="C14" s="109"/>
      <c r="D14" s="110"/>
      <c r="E14" s="110"/>
      <c r="F14" s="110"/>
      <c r="G14" s="109"/>
      <c r="H14" s="109"/>
      <c r="I14" s="109"/>
      <c r="J14" s="111"/>
      <c r="K14" s="112"/>
    </row>
    <row r="15" spans="1:11" s="1" customFormat="1" ht="15" customHeight="1" x14ac:dyDescent="0.25">
      <c r="A15" s="113"/>
      <c r="B15" s="113"/>
      <c r="C15" s="113"/>
      <c r="D15" s="114"/>
      <c r="E15" s="114"/>
      <c r="F15" s="114"/>
      <c r="G15" s="113"/>
      <c r="H15" s="113"/>
      <c r="I15" s="113"/>
      <c r="J15" s="115"/>
      <c r="K15" s="113"/>
    </row>
    <row r="16" spans="1:11" s="1" customFormat="1" ht="15" customHeight="1" thickBot="1" x14ac:dyDescent="0.3">
      <c r="A16" s="79"/>
      <c r="B16" s="79"/>
      <c r="C16" s="79"/>
      <c r="D16" s="79"/>
      <c r="E16" s="79"/>
      <c r="F16" s="79"/>
      <c r="G16" s="79"/>
      <c r="H16" s="79"/>
      <c r="I16" s="79"/>
      <c r="J16" s="80"/>
      <c r="K16" s="79"/>
    </row>
    <row r="17" spans="1:11" s="1" customFormat="1" ht="15" customHeight="1" thickBot="1" x14ac:dyDescent="0.3">
      <c r="A17" s="79"/>
      <c r="B17" s="81"/>
      <c r="C17" s="82"/>
      <c r="D17" s="82"/>
      <c r="E17" s="82"/>
      <c r="F17" s="82"/>
      <c r="G17" s="82"/>
      <c r="H17" s="82"/>
      <c r="I17" s="82"/>
      <c r="J17" s="83"/>
      <c r="K17" s="84"/>
    </row>
    <row r="18" spans="1:11" s="1" customFormat="1" ht="15" customHeight="1" x14ac:dyDescent="0.25">
      <c r="A18" s="79"/>
      <c r="B18" s="85"/>
      <c r="C18" s="86" t="s">
        <v>8</v>
      </c>
      <c r="D18" s="120" t="s">
        <v>94</v>
      </c>
      <c r="E18" s="121" t="s">
        <v>96</v>
      </c>
      <c r="F18" s="121" t="s">
        <v>95</v>
      </c>
      <c r="G18" s="134" t="s">
        <v>97</v>
      </c>
      <c r="H18" s="87" t="s">
        <v>79</v>
      </c>
      <c r="I18" s="87" t="s">
        <v>81</v>
      </c>
      <c r="J18" s="87" t="s">
        <v>82</v>
      </c>
      <c r="K18" s="88"/>
    </row>
    <row r="19" spans="1:11" s="1" customFormat="1" ht="15" customHeight="1" thickBot="1" x14ac:dyDescent="0.3">
      <c r="A19" s="79"/>
      <c r="B19" s="85"/>
      <c r="C19" s="89" t="str">
        <f>UGAROMLITAL2002!B8</f>
        <v>Student 2</v>
      </c>
      <c r="D19" s="90">
        <f>UGAROMLITAL2002!F8</f>
        <v>0</v>
      </c>
      <c r="E19" s="123">
        <f>UGAROMLITAL2002!G8</f>
        <v>0</v>
      </c>
      <c r="F19" s="123">
        <f>UGAROMLITAL2002!H8</f>
        <v>0</v>
      </c>
      <c r="G19" s="91">
        <f>UGAROMLITAL2002!I8</f>
        <v>0</v>
      </c>
      <c r="H19" s="133">
        <f>UGAROMLITAL2002!J8</f>
        <v>0</v>
      </c>
      <c r="I19" s="129">
        <f>UGAROMLITAL2002!W8</f>
        <v>0</v>
      </c>
      <c r="J19" s="130">
        <f>UGAROMLITAL2002!X8</f>
        <v>0</v>
      </c>
      <c r="K19" s="88"/>
    </row>
    <row r="20" spans="1:11" s="1" customFormat="1" ht="15" customHeight="1" x14ac:dyDescent="0.25">
      <c r="A20" s="79"/>
      <c r="B20" s="85"/>
      <c r="C20" s="92"/>
      <c r="D20" s="120" t="s">
        <v>98</v>
      </c>
      <c r="E20" s="121" t="s">
        <v>99</v>
      </c>
      <c r="F20" s="121" t="s">
        <v>99</v>
      </c>
      <c r="G20" s="134" t="s">
        <v>100</v>
      </c>
      <c r="H20" s="87" t="s">
        <v>102</v>
      </c>
      <c r="I20" s="87" t="s">
        <v>101</v>
      </c>
      <c r="J20" s="124"/>
      <c r="K20" s="88"/>
    </row>
    <row r="21" spans="1:11" s="1" customFormat="1" ht="15" customHeight="1" thickBot="1" x14ac:dyDescent="0.3">
      <c r="A21" s="79"/>
      <c r="B21" s="85"/>
      <c r="C21" s="116" t="str">
        <f>UGAROMLITAL2002!$C$2</f>
        <v>SemeYYYY</v>
      </c>
      <c r="D21" s="90">
        <f>UGAROMLITAL2002!K8</f>
        <v>0</v>
      </c>
      <c r="E21" s="123">
        <f>UGAROMLITAL2002!L8</f>
        <v>0</v>
      </c>
      <c r="F21" s="123">
        <f>UGAROMLITAL2002!M8</f>
        <v>0</v>
      </c>
      <c r="G21" s="91">
        <f>UGAROMLITAL2002!N8</f>
        <v>0</v>
      </c>
      <c r="H21" s="133">
        <f>UGAROMLITAL2002!O8</f>
        <v>0</v>
      </c>
      <c r="I21" s="129">
        <f>UGAROMLITAL2002!V8</f>
        <v>0</v>
      </c>
      <c r="J21" s="125"/>
      <c r="K21" s="88"/>
    </row>
    <row r="22" spans="1:11" s="1" customFormat="1" ht="15" customHeight="1" thickBot="1" x14ac:dyDescent="0.3">
      <c r="A22" s="79"/>
      <c r="B22" s="85"/>
      <c r="C22" s="117" t="s">
        <v>80</v>
      </c>
      <c r="D22" s="94"/>
      <c r="E22" s="94"/>
      <c r="F22" s="94"/>
      <c r="G22" s="94"/>
      <c r="H22" s="82"/>
      <c r="I22" s="97"/>
      <c r="J22" s="95"/>
      <c r="K22" s="88"/>
    </row>
    <row r="23" spans="1:11" s="1" customFormat="1" ht="15" customHeight="1" x14ac:dyDescent="0.25">
      <c r="A23" s="79"/>
      <c r="B23" s="85"/>
      <c r="C23" s="116" t="str">
        <f>UGAROMLITAL2002!$H$2</f>
        <v>ITAL2002</v>
      </c>
      <c r="D23" s="120" t="s">
        <v>104</v>
      </c>
      <c r="E23" s="121" t="s">
        <v>103</v>
      </c>
      <c r="F23" s="87" t="s">
        <v>106</v>
      </c>
      <c r="G23" s="120" t="s">
        <v>107</v>
      </c>
      <c r="H23" s="121" t="s">
        <v>105</v>
      </c>
      <c r="I23" s="122" t="s">
        <v>108</v>
      </c>
      <c r="J23" s="96" t="s">
        <v>83</v>
      </c>
      <c r="K23" s="88"/>
    </row>
    <row r="24" spans="1:11" s="1" customFormat="1" ht="15" customHeight="1" thickBot="1" x14ac:dyDescent="0.3">
      <c r="A24" s="79"/>
      <c r="B24" s="85"/>
      <c r="C24" s="117" t="s">
        <v>84</v>
      </c>
      <c r="D24" s="90">
        <f>UGAROMLITAL2002!P8</f>
        <v>0</v>
      </c>
      <c r="E24" s="123">
        <f>UGAROMLITAL2002!Q8</f>
        <v>0</v>
      </c>
      <c r="F24" s="132">
        <f>UGAROMLITAL2002!R8</f>
        <v>0</v>
      </c>
      <c r="G24" s="90">
        <f>UGAROMLITAL2002!S8</f>
        <v>0</v>
      </c>
      <c r="H24" s="123">
        <f>UGAROMLITAL2002!T8</f>
        <v>0</v>
      </c>
      <c r="I24" s="132">
        <f>UGAROMLITAL2002!U8</f>
        <v>0</v>
      </c>
      <c r="J24" s="135">
        <f>UGAROMLITAL2002!E8</f>
        <v>0</v>
      </c>
      <c r="K24" s="88"/>
    </row>
    <row r="25" spans="1:11" s="1" customFormat="1" ht="15" customHeight="1" thickBot="1" x14ac:dyDescent="0.3">
      <c r="A25" s="79"/>
      <c r="B25" s="85"/>
      <c r="C25" s="116" t="str">
        <f>UGAROMLITAL2002!$H$3</f>
        <v>##-###</v>
      </c>
      <c r="D25" s="94"/>
      <c r="E25" s="97"/>
      <c r="F25" s="94"/>
      <c r="G25" s="94"/>
      <c r="H25" s="94"/>
      <c r="I25" s="98"/>
      <c r="J25" s="131" t="str">
        <f>UGAROMLITAL2002!D8</f>
        <v/>
      </c>
      <c r="K25" s="88"/>
    </row>
    <row r="26" spans="1:11" s="1" customFormat="1" ht="15" customHeight="1" x14ac:dyDescent="0.25">
      <c r="A26" s="79"/>
      <c r="B26" s="85"/>
      <c r="C26" s="117" t="s">
        <v>86</v>
      </c>
      <c r="D26" s="99"/>
      <c r="E26" s="100" t="s">
        <v>87</v>
      </c>
      <c r="F26" s="101"/>
      <c r="G26" s="94"/>
      <c r="H26" s="94"/>
      <c r="I26" s="102" t="s">
        <v>88</v>
      </c>
      <c r="J26" s="103">
        <f ca="1">TODAY()</f>
        <v>41280</v>
      </c>
      <c r="K26" s="88"/>
    </row>
    <row r="27" spans="1:11" s="1" customFormat="1" ht="15" customHeight="1" x14ac:dyDescent="0.25">
      <c r="A27" s="79"/>
      <c r="B27" s="85"/>
      <c r="C27" s="116" t="str">
        <f>UGAROMLITAL2002!$C$3</f>
        <v>Name Name</v>
      </c>
      <c r="D27" s="104" t="s">
        <v>90</v>
      </c>
      <c r="E27" s="105" t="s">
        <v>91</v>
      </c>
      <c r="F27" s="106" t="s">
        <v>92</v>
      </c>
      <c r="G27" s="85"/>
      <c r="H27" s="107"/>
      <c r="I27" s="93"/>
      <c r="J27" s="102"/>
      <c r="K27" s="88"/>
    </row>
    <row r="28" spans="1:11" s="1" customFormat="1" ht="15" customHeight="1" thickBot="1" x14ac:dyDescent="0.3">
      <c r="A28" s="79"/>
      <c r="B28" s="85"/>
      <c r="C28" s="118"/>
      <c r="D28" s="126"/>
      <c r="E28" s="127"/>
      <c r="F28" s="128"/>
      <c r="G28" s="94"/>
      <c r="H28" s="107"/>
      <c r="I28" s="107" t="s">
        <v>93</v>
      </c>
      <c r="J28" s="107" t="str">
        <f>UGAROMLITAL2002!$C$3</f>
        <v>Name Name</v>
      </c>
      <c r="K28" s="88"/>
    </row>
    <row r="29" spans="1:11" s="1" customFormat="1" ht="15" customHeight="1" thickBot="1" x14ac:dyDescent="0.3">
      <c r="A29" s="79"/>
      <c r="B29" s="108"/>
      <c r="C29" s="109"/>
      <c r="D29" s="110"/>
      <c r="E29" s="110"/>
      <c r="F29" s="110"/>
      <c r="G29" s="109"/>
      <c r="H29" s="109"/>
      <c r="I29" s="109"/>
      <c r="J29" s="111"/>
      <c r="K29" s="112"/>
    </row>
    <row r="30" spans="1:11" s="1" customFormat="1" ht="15" customHeight="1" x14ac:dyDescent="0.25">
      <c r="A30" s="113"/>
      <c r="B30" s="113"/>
      <c r="C30" s="113"/>
      <c r="D30" s="114"/>
      <c r="E30" s="114"/>
      <c r="F30" s="114"/>
      <c r="G30" s="113"/>
      <c r="H30" s="113"/>
      <c r="I30" s="113"/>
      <c r="J30" s="115"/>
      <c r="K30" s="113"/>
    </row>
    <row r="31" spans="1:11" s="1" customFormat="1" ht="15" customHeight="1" thickBot="1" x14ac:dyDescent="0.3">
      <c r="A31" s="79"/>
      <c r="B31" s="79"/>
      <c r="C31" s="79"/>
      <c r="D31" s="79"/>
      <c r="E31" s="79"/>
      <c r="F31" s="79"/>
      <c r="G31" s="79"/>
      <c r="H31" s="79"/>
      <c r="I31" s="79"/>
      <c r="J31" s="80"/>
      <c r="K31" s="79"/>
    </row>
    <row r="32" spans="1:11" s="1" customFormat="1" ht="15" customHeight="1" thickBot="1" x14ac:dyDescent="0.3">
      <c r="A32" s="79"/>
      <c r="B32" s="81"/>
      <c r="C32" s="82"/>
      <c r="D32" s="82"/>
      <c r="E32" s="82"/>
      <c r="F32" s="82"/>
      <c r="G32" s="82"/>
      <c r="H32" s="82"/>
      <c r="I32" s="82"/>
      <c r="J32" s="83"/>
      <c r="K32" s="84"/>
    </row>
    <row r="33" spans="1:11" s="1" customFormat="1" ht="15" customHeight="1" x14ac:dyDescent="0.25">
      <c r="A33" s="79"/>
      <c r="B33" s="85"/>
      <c r="C33" s="86" t="s">
        <v>8</v>
      </c>
      <c r="D33" s="120" t="s">
        <v>94</v>
      </c>
      <c r="E33" s="121" t="s">
        <v>96</v>
      </c>
      <c r="F33" s="121" t="s">
        <v>95</v>
      </c>
      <c r="G33" s="134" t="s">
        <v>97</v>
      </c>
      <c r="H33" s="87" t="s">
        <v>79</v>
      </c>
      <c r="I33" s="87" t="s">
        <v>81</v>
      </c>
      <c r="J33" s="87" t="s">
        <v>82</v>
      </c>
      <c r="K33" s="88"/>
    </row>
    <row r="34" spans="1:11" s="1" customFormat="1" ht="15" customHeight="1" thickBot="1" x14ac:dyDescent="0.3">
      <c r="A34" s="79"/>
      <c r="B34" s="85"/>
      <c r="C34" s="89" t="str">
        <f>UGAROMLITAL2002!B9</f>
        <v>Student 3</v>
      </c>
      <c r="D34" s="90">
        <f>UGAROMLITAL2002!F9</f>
        <v>0</v>
      </c>
      <c r="E34" s="123">
        <f>UGAROMLITAL2002!G9</f>
        <v>0</v>
      </c>
      <c r="F34" s="123">
        <f>UGAROMLITAL2002!H9</f>
        <v>0</v>
      </c>
      <c r="G34" s="91">
        <f>UGAROMLITAL2002!I9</f>
        <v>0</v>
      </c>
      <c r="H34" s="133">
        <f>UGAROMLITAL2002!J9</f>
        <v>0</v>
      </c>
      <c r="I34" s="129">
        <f>UGAROMLITAL2002!W9</f>
        <v>0</v>
      </c>
      <c r="J34" s="130">
        <f>UGAROMLITAL2002!X9</f>
        <v>0</v>
      </c>
      <c r="K34" s="88"/>
    </row>
    <row r="35" spans="1:11" s="1" customFormat="1" ht="15" customHeight="1" x14ac:dyDescent="0.25">
      <c r="A35" s="79"/>
      <c r="B35" s="85"/>
      <c r="C35" s="92"/>
      <c r="D35" s="120" t="s">
        <v>98</v>
      </c>
      <c r="E35" s="121" t="s">
        <v>99</v>
      </c>
      <c r="F35" s="121" t="s">
        <v>99</v>
      </c>
      <c r="G35" s="134" t="s">
        <v>100</v>
      </c>
      <c r="H35" s="87" t="s">
        <v>102</v>
      </c>
      <c r="I35" s="87" t="s">
        <v>101</v>
      </c>
      <c r="J35" s="124"/>
      <c r="K35" s="88"/>
    </row>
    <row r="36" spans="1:11" s="1" customFormat="1" ht="15" customHeight="1" thickBot="1" x14ac:dyDescent="0.3">
      <c r="A36" s="79"/>
      <c r="B36" s="85"/>
      <c r="C36" s="116" t="str">
        <f>UGAROMLITAL2002!$C$2</f>
        <v>SemeYYYY</v>
      </c>
      <c r="D36" s="90">
        <f>UGAROMLITAL2002!K9</f>
        <v>0</v>
      </c>
      <c r="E36" s="123">
        <f>UGAROMLITAL2002!L9</f>
        <v>0</v>
      </c>
      <c r="F36" s="123">
        <f>UGAROMLITAL2002!M9</f>
        <v>0</v>
      </c>
      <c r="G36" s="91">
        <f>UGAROMLITAL2002!N9</f>
        <v>0</v>
      </c>
      <c r="H36" s="133">
        <f>UGAROMLITAL2002!O9</f>
        <v>0</v>
      </c>
      <c r="I36" s="129">
        <f>UGAROMLITAL2002!V9</f>
        <v>0</v>
      </c>
      <c r="J36" s="125"/>
      <c r="K36" s="88"/>
    </row>
    <row r="37" spans="1:11" s="1" customFormat="1" ht="15" customHeight="1" thickBot="1" x14ac:dyDescent="0.3">
      <c r="A37" s="79"/>
      <c r="B37" s="85"/>
      <c r="C37" s="117" t="s">
        <v>80</v>
      </c>
      <c r="D37" s="94"/>
      <c r="E37" s="94"/>
      <c r="F37" s="94"/>
      <c r="G37" s="94"/>
      <c r="H37" s="82"/>
      <c r="I37" s="97"/>
      <c r="J37" s="95"/>
      <c r="K37" s="88"/>
    </row>
    <row r="38" spans="1:11" s="1" customFormat="1" ht="15" customHeight="1" x14ac:dyDescent="0.25">
      <c r="A38" s="79"/>
      <c r="B38" s="85"/>
      <c r="C38" s="116" t="str">
        <f>UGAROMLITAL2002!$H$2</f>
        <v>ITAL2002</v>
      </c>
      <c r="D38" s="120" t="s">
        <v>104</v>
      </c>
      <c r="E38" s="121" t="s">
        <v>103</v>
      </c>
      <c r="F38" s="87" t="s">
        <v>106</v>
      </c>
      <c r="G38" s="120" t="s">
        <v>107</v>
      </c>
      <c r="H38" s="121" t="s">
        <v>105</v>
      </c>
      <c r="I38" s="122" t="s">
        <v>108</v>
      </c>
      <c r="J38" s="96" t="s">
        <v>83</v>
      </c>
      <c r="K38" s="88"/>
    </row>
    <row r="39" spans="1:11" s="1" customFormat="1" ht="15" customHeight="1" thickBot="1" x14ac:dyDescent="0.3">
      <c r="A39" s="79"/>
      <c r="B39" s="85"/>
      <c r="C39" s="117" t="s">
        <v>84</v>
      </c>
      <c r="D39" s="90">
        <f>UGAROMLITAL2002!P9</f>
        <v>0</v>
      </c>
      <c r="E39" s="123">
        <f>UGAROMLITAL2002!Q9</f>
        <v>0</v>
      </c>
      <c r="F39" s="132">
        <f>UGAROMLITAL2002!R9</f>
        <v>0</v>
      </c>
      <c r="G39" s="90">
        <f>UGAROMLITAL2002!S9</f>
        <v>0</v>
      </c>
      <c r="H39" s="123">
        <f>UGAROMLITAL2002!T9</f>
        <v>0</v>
      </c>
      <c r="I39" s="132">
        <f>UGAROMLITAL2002!U9</f>
        <v>0</v>
      </c>
      <c r="J39" s="135">
        <f>UGAROMLITAL2002!E9</f>
        <v>0</v>
      </c>
      <c r="K39" s="88"/>
    </row>
    <row r="40" spans="1:11" s="1" customFormat="1" ht="15" customHeight="1" thickBot="1" x14ac:dyDescent="0.3">
      <c r="A40" s="79"/>
      <c r="B40" s="85"/>
      <c r="C40" s="116" t="str">
        <f>UGAROMLITAL2002!$H$3</f>
        <v>##-###</v>
      </c>
      <c r="D40" s="94"/>
      <c r="E40" s="97"/>
      <c r="F40" s="94"/>
      <c r="G40" s="94"/>
      <c r="H40" s="94"/>
      <c r="I40" s="98"/>
      <c r="J40" s="131" t="str">
        <f>UGAROMLITAL2002!D9</f>
        <v/>
      </c>
      <c r="K40" s="88"/>
    </row>
    <row r="41" spans="1:11" s="1" customFormat="1" ht="15" customHeight="1" x14ac:dyDescent="0.25">
      <c r="A41" s="79"/>
      <c r="B41" s="85"/>
      <c r="C41" s="117" t="s">
        <v>86</v>
      </c>
      <c r="D41" s="99"/>
      <c r="E41" s="100" t="s">
        <v>87</v>
      </c>
      <c r="F41" s="101"/>
      <c r="G41" s="94"/>
      <c r="H41" s="94"/>
      <c r="I41" s="102" t="s">
        <v>88</v>
      </c>
      <c r="J41" s="103">
        <f ca="1">TODAY()</f>
        <v>41280</v>
      </c>
      <c r="K41" s="88"/>
    </row>
    <row r="42" spans="1:11" s="1" customFormat="1" ht="15" customHeight="1" x14ac:dyDescent="0.25">
      <c r="A42" s="79"/>
      <c r="B42" s="85"/>
      <c r="C42" s="116" t="str">
        <f>UGAROMLITAL2002!$C$3</f>
        <v>Name Name</v>
      </c>
      <c r="D42" s="104" t="s">
        <v>90</v>
      </c>
      <c r="E42" s="105" t="s">
        <v>91</v>
      </c>
      <c r="F42" s="106" t="s">
        <v>92</v>
      </c>
      <c r="G42" s="85"/>
      <c r="H42" s="107"/>
      <c r="I42" s="93"/>
      <c r="J42" s="102"/>
      <c r="K42" s="88"/>
    </row>
    <row r="43" spans="1:11" s="1" customFormat="1" ht="15" customHeight="1" thickBot="1" x14ac:dyDescent="0.3">
      <c r="A43" s="79"/>
      <c r="B43" s="85"/>
      <c r="C43" s="118"/>
      <c r="D43" s="126"/>
      <c r="E43" s="127"/>
      <c r="F43" s="128"/>
      <c r="G43" s="94"/>
      <c r="H43" s="107"/>
      <c r="I43" s="107" t="s">
        <v>93</v>
      </c>
      <c r="J43" s="107" t="str">
        <f>UGAROMLITAL2002!$C$3</f>
        <v>Name Name</v>
      </c>
      <c r="K43" s="88"/>
    </row>
    <row r="44" spans="1:11" s="1" customFormat="1" ht="15" customHeight="1" thickBot="1" x14ac:dyDescent="0.3">
      <c r="A44" s="79"/>
      <c r="B44" s="108"/>
      <c r="C44" s="109"/>
      <c r="D44" s="110"/>
      <c r="E44" s="110"/>
      <c r="F44" s="110"/>
      <c r="G44" s="109"/>
      <c r="H44" s="109"/>
      <c r="I44" s="109"/>
      <c r="J44" s="111"/>
      <c r="K44" s="112"/>
    </row>
    <row r="45" spans="1:11" s="1" customFormat="1" ht="15" customHeight="1" x14ac:dyDescent="0.25">
      <c r="A45" s="113"/>
      <c r="B45" s="113"/>
      <c r="C45" s="113"/>
      <c r="D45" s="114"/>
      <c r="E45" s="114"/>
      <c r="F45" s="114"/>
      <c r="G45" s="113"/>
      <c r="H45" s="113"/>
      <c r="I45" s="113"/>
      <c r="J45" s="115"/>
      <c r="K45" s="113"/>
    </row>
    <row r="46" spans="1:11" s="1" customFormat="1" ht="15" customHeight="1" thickBot="1" x14ac:dyDescent="0.3">
      <c r="A46" s="79"/>
      <c r="B46" s="79"/>
      <c r="C46" s="79"/>
      <c r="D46" s="79"/>
      <c r="E46" s="79"/>
      <c r="F46" s="79"/>
      <c r="G46" s="79"/>
      <c r="H46" s="79"/>
      <c r="I46" s="79"/>
      <c r="J46" s="80"/>
      <c r="K46" s="79"/>
    </row>
    <row r="47" spans="1:11" s="1" customFormat="1" ht="15" customHeight="1" thickBot="1" x14ac:dyDescent="0.3">
      <c r="A47" s="79"/>
      <c r="B47" s="81"/>
      <c r="C47" s="82"/>
      <c r="D47" s="82"/>
      <c r="E47" s="82"/>
      <c r="F47" s="82"/>
      <c r="G47" s="82"/>
      <c r="H47" s="82"/>
      <c r="I47" s="82"/>
      <c r="J47" s="83"/>
      <c r="K47" s="84"/>
    </row>
    <row r="48" spans="1:11" s="1" customFormat="1" ht="15" customHeight="1" x14ac:dyDescent="0.25">
      <c r="A48" s="79"/>
      <c r="B48" s="85"/>
      <c r="C48" s="86" t="s">
        <v>8</v>
      </c>
      <c r="D48" s="120" t="s">
        <v>94</v>
      </c>
      <c r="E48" s="121" t="s">
        <v>96</v>
      </c>
      <c r="F48" s="121" t="s">
        <v>95</v>
      </c>
      <c r="G48" s="134" t="s">
        <v>97</v>
      </c>
      <c r="H48" s="87" t="s">
        <v>79</v>
      </c>
      <c r="I48" s="87" t="s">
        <v>81</v>
      </c>
      <c r="J48" s="87" t="s">
        <v>82</v>
      </c>
      <c r="K48" s="88"/>
    </row>
    <row r="49" spans="1:11" s="1" customFormat="1" ht="15" customHeight="1" thickBot="1" x14ac:dyDescent="0.3">
      <c r="A49" s="79"/>
      <c r="B49" s="85"/>
      <c r="C49" s="89" t="str">
        <f>UGAROMLITAL2002!B10</f>
        <v>Student 4</v>
      </c>
      <c r="D49" s="90">
        <f>UGAROMLITAL2002!F10</f>
        <v>0</v>
      </c>
      <c r="E49" s="123">
        <f>UGAROMLITAL2002!G10</f>
        <v>0</v>
      </c>
      <c r="F49" s="123">
        <f>UGAROMLITAL2002!H10</f>
        <v>0</v>
      </c>
      <c r="G49" s="91">
        <f>UGAROMLITAL2002!I10</f>
        <v>0</v>
      </c>
      <c r="H49" s="133">
        <f>UGAROMLITAL2002!J10</f>
        <v>0</v>
      </c>
      <c r="I49" s="129">
        <f>UGAROMLITAL2002!W10</f>
        <v>0</v>
      </c>
      <c r="J49" s="130">
        <f>UGAROMLITAL2002!X10</f>
        <v>0</v>
      </c>
      <c r="K49" s="88"/>
    </row>
    <row r="50" spans="1:11" s="1" customFormat="1" ht="15" customHeight="1" x14ac:dyDescent="0.25">
      <c r="A50" s="79"/>
      <c r="B50" s="85"/>
      <c r="C50" s="92"/>
      <c r="D50" s="120" t="s">
        <v>98</v>
      </c>
      <c r="E50" s="121" t="s">
        <v>99</v>
      </c>
      <c r="F50" s="121" t="s">
        <v>99</v>
      </c>
      <c r="G50" s="134" t="s">
        <v>100</v>
      </c>
      <c r="H50" s="87" t="s">
        <v>102</v>
      </c>
      <c r="I50" s="87" t="s">
        <v>101</v>
      </c>
      <c r="J50" s="124"/>
      <c r="K50" s="88"/>
    </row>
    <row r="51" spans="1:11" s="1" customFormat="1" ht="15" customHeight="1" thickBot="1" x14ac:dyDescent="0.3">
      <c r="A51" s="79"/>
      <c r="B51" s="85"/>
      <c r="C51" s="116" t="str">
        <f>UGAROMLITAL2002!$C$2</f>
        <v>SemeYYYY</v>
      </c>
      <c r="D51" s="90">
        <f>UGAROMLITAL2002!K10</f>
        <v>0</v>
      </c>
      <c r="E51" s="123">
        <f>UGAROMLITAL2002!L10</f>
        <v>0</v>
      </c>
      <c r="F51" s="123">
        <f>UGAROMLITAL2002!M10</f>
        <v>0</v>
      </c>
      <c r="G51" s="91">
        <f>UGAROMLITAL2002!N10</f>
        <v>0</v>
      </c>
      <c r="H51" s="133">
        <f>UGAROMLITAL2002!O10</f>
        <v>0</v>
      </c>
      <c r="I51" s="129">
        <f>UGAROMLITAL2002!V10</f>
        <v>0</v>
      </c>
      <c r="J51" s="125"/>
      <c r="K51" s="88"/>
    </row>
    <row r="52" spans="1:11" s="1" customFormat="1" ht="15" customHeight="1" thickBot="1" x14ac:dyDescent="0.3">
      <c r="A52" s="79"/>
      <c r="B52" s="85"/>
      <c r="C52" s="117" t="s">
        <v>80</v>
      </c>
      <c r="D52" s="94"/>
      <c r="E52" s="94"/>
      <c r="F52" s="94"/>
      <c r="G52" s="94"/>
      <c r="H52" s="82"/>
      <c r="I52" s="97"/>
      <c r="J52" s="95"/>
      <c r="K52" s="88"/>
    </row>
    <row r="53" spans="1:11" s="1" customFormat="1" ht="15" customHeight="1" x14ac:dyDescent="0.25">
      <c r="A53" s="79"/>
      <c r="B53" s="85"/>
      <c r="C53" s="116" t="str">
        <f>UGAROMLITAL2002!$H$2</f>
        <v>ITAL2002</v>
      </c>
      <c r="D53" s="120" t="s">
        <v>104</v>
      </c>
      <c r="E53" s="121" t="s">
        <v>103</v>
      </c>
      <c r="F53" s="87" t="s">
        <v>106</v>
      </c>
      <c r="G53" s="120" t="s">
        <v>107</v>
      </c>
      <c r="H53" s="121" t="s">
        <v>105</v>
      </c>
      <c r="I53" s="122" t="s">
        <v>108</v>
      </c>
      <c r="J53" s="96" t="s">
        <v>83</v>
      </c>
      <c r="K53" s="88"/>
    </row>
    <row r="54" spans="1:11" s="1" customFormat="1" ht="15" customHeight="1" thickBot="1" x14ac:dyDescent="0.3">
      <c r="A54" s="79"/>
      <c r="B54" s="85"/>
      <c r="C54" s="117" t="s">
        <v>84</v>
      </c>
      <c r="D54" s="90">
        <f>UGAROMLITAL2002!P10</f>
        <v>0</v>
      </c>
      <c r="E54" s="123">
        <f>UGAROMLITAL2002!Q10</f>
        <v>0</v>
      </c>
      <c r="F54" s="132">
        <f>UGAROMLITAL2002!R10</f>
        <v>0</v>
      </c>
      <c r="G54" s="90">
        <f>UGAROMLITAL2002!S10</f>
        <v>0</v>
      </c>
      <c r="H54" s="123">
        <f>UGAROMLITAL2002!T10</f>
        <v>0</v>
      </c>
      <c r="I54" s="132">
        <f>UGAROMLITAL2002!U10</f>
        <v>0</v>
      </c>
      <c r="J54" s="135">
        <f>UGAROMLITAL2002!E10</f>
        <v>0</v>
      </c>
      <c r="K54" s="88"/>
    </row>
    <row r="55" spans="1:11" s="1" customFormat="1" ht="15" customHeight="1" thickBot="1" x14ac:dyDescent="0.3">
      <c r="A55" s="79"/>
      <c r="B55" s="85"/>
      <c r="C55" s="116" t="str">
        <f>UGAROMLITAL2002!$H$3</f>
        <v>##-###</v>
      </c>
      <c r="D55" s="94"/>
      <c r="E55" s="97"/>
      <c r="F55" s="94"/>
      <c r="G55" s="94"/>
      <c r="H55" s="94"/>
      <c r="I55" s="98"/>
      <c r="J55" s="131" t="str">
        <f>UGAROMLITAL2002!D10</f>
        <v/>
      </c>
      <c r="K55" s="88"/>
    </row>
    <row r="56" spans="1:11" s="1" customFormat="1" ht="15" customHeight="1" x14ac:dyDescent="0.25">
      <c r="A56" s="79"/>
      <c r="B56" s="85"/>
      <c r="C56" s="117" t="s">
        <v>86</v>
      </c>
      <c r="D56" s="99"/>
      <c r="E56" s="100" t="s">
        <v>87</v>
      </c>
      <c r="F56" s="101"/>
      <c r="G56" s="94"/>
      <c r="H56" s="94"/>
      <c r="I56" s="102" t="s">
        <v>88</v>
      </c>
      <c r="J56" s="103">
        <f ca="1">TODAY()</f>
        <v>41280</v>
      </c>
      <c r="K56" s="88"/>
    </row>
    <row r="57" spans="1:11" s="1" customFormat="1" ht="15" customHeight="1" x14ac:dyDescent="0.25">
      <c r="A57" s="79"/>
      <c r="B57" s="85"/>
      <c r="C57" s="116" t="str">
        <f>UGAROMLITAL2002!$C$3</f>
        <v>Name Name</v>
      </c>
      <c r="D57" s="104" t="s">
        <v>90</v>
      </c>
      <c r="E57" s="105" t="s">
        <v>91</v>
      </c>
      <c r="F57" s="106" t="s">
        <v>92</v>
      </c>
      <c r="G57" s="85"/>
      <c r="H57" s="107"/>
      <c r="I57" s="93"/>
      <c r="J57" s="102"/>
      <c r="K57" s="88"/>
    </row>
    <row r="58" spans="1:11" s="1" customFormat="1" ht="15" customHeight="1" thickBot="1" x14ac:dyDescent="0.3">
      <c r="A58" s="79"/>
      <c r="B58" s="85"/>
      <c r="C58" s="118"/>
      <c r="D58" s="126"/>
      <c r="E58" s="127"/>
      <c r="F58" s="128"/>
      <c r="G58" s="94"/>
      <c r="H58" s="107"/>
      <c r="I58" s="107" t="s">
        <v>93</v>
      </c>
      <c r="J58" s="107" t="str">
        <f>UGAROMLITAL2002!$C$3</f>
        <v>Name Name</v>
      </c>
      <c r="K58" s="88"/>
    </row>
    <row r="59" spans="1:11" s="1" customFormat="1" ht="15" customHeight="1" thickBot="1" x14ac:dyDescent="0.3">
      <c r="A59" s="79"/>
      <c r="B59" s="108"/>
      <c r="C59" s="109"/>
      <c r="D59" s="110"/>
      <c r="E59" s="110"/>
      <c r="F59" s="110"/>
      <c r="G59" s="109"/>
      <c r="H59" s="109"/>
      <c r="I59" s="109"/>
      <c r="J59" s="111"/>
      <c r="K59" s="112"/>
    </row>
    <row r="60" spans="1:11" s="1" customFormat="1" ht="15" customHeight="1" x14ac:dyDescent="0.25">
      <c r="A60" s="113"/>
      <c r="B60" s="113"/>
      <c r="C60" s="113"/>
      <c r="D60" s="114"/>
      <c r="E60" s="114"/>
      <c r="F60" s="114"/>
      <c r="G60" s="113"/>
      <c r="H60" s="113"/>
      <c r="I60" s="113"/>
      <c r="J60" s="115"/>
      <c r="K60" s="113"/>
    </row>
    <row r="61" spans="1:11" s="1" customFormat="1" ht="15" customHeight="1" thickBot="1" x14ac:dyDescent="0.3">
      <c r="A61" s="79"/>
      <c r="B61" s="79"/>
      <c r="C61" s="79"/>
      <c r="D61" s="79"/>
      <c r="E61" s="79"/>
      <c r="F61" s="79"/>
      <c r="G61" s="79"/>
      <c r="H61" s="79"/>
      <c r="I61" s="79"/>
      <c r="J61" s="80"/>
      <c r="K61" s="79"/>
    </row>
    <row r="62" spans="1:11" s="1" customFormat="1" ht="15" customHeight="1" thickBot="1" x14ac:dyDescent="0.3">
      <c r="A62" s="79"/>
      <c r="B62" s="81"/>
      <c r="C62" s="82"/>
      <c r="D62" s="82"/>
      <c r="E62" s="82"/>
      <c r="F62" s="82"/>
      <c r="G62" s="82"/>
      <c r="H62" s="82"/>
      <c r="I62" s="82"/>
      <c r="J62" s="83"/>
      <c r="K62" s="84"/>
    </row>
    <row r="63" spans="1:11" s="1" customFormat="1" ht="15" customHeight="1" x14ac:dyDescent="0.25">
      <c r="A63" s="79"/>
      <c r="B63" s="85"/>
      <c r="C63" s="86" t="s">
        <v>8</v>
      </c>
      <c r="D63" s="120" t="s">
        <v>94</v>
      </c>
      <c r="E63" s="121" t="s">
        <v>96</v>
      </c>
      <c r="F63" s="121" t="s">
        <v>95</v>
      </c>
      <c r="G63" s="134" t="s">
        <v>97</v>
      </c>
      <c r="H63" s="87" t="s">
        <v>79</v>
      </c>
      <c r="I63" s="87" t="s">
        <v>81</v>
      </c>
      <c r="J63" s="87" t="s">
        <v>82</v>
      </c>
      <c r="K63" s="88"/>
    </row>
    <row r="64" spans="1:11" s="1" customFormat="1" ht="15" customHeight="1" thickBot="1" x14ac:dyDescent="0.3">
      <c r="A64" s="79"/>
      <c r="B64" s="85"/>
      <c r="C64" s="89" t="str">
        <f>UGAROMLITAL2002!B11</f>
        <v>Student 5</v>
      </c>
      <c r="D64" s="90">
        <f>UGAROMLITAL2002!F11</f>
        <v>0</v>
      </c>
      <c r="E64" s="123">
        <f>UGAROMLITAL2002!G11</f>
        <v>0</v>
      </c>
      <c r="F64" s="123">
        <f>UGAROMLITAL2002!H11</f>
        <v>0</v>
      </c>
      <c r="G64" s="91">
        <f>UGAROMLITAL2002!I11</f>
        <v>0</v>
      </c>
      <c r="H64" s="133">
        <f>UGAROMLITAL2002!J11</f>
        <v>0</v>
      </c>
      <c r="I64" s="129">
        <f>UGAROMLITAL2002!W11</f>
        <v>0</v>
      </c>
      <c r="J64" s="130">
        <f>UGAROMLITAL2002!X11</f>
        <v>0</v>
      </c>
      <c r="K64" s="88"/>
    </row>
    <row r="65" spans="1:11" s="1" customFormat="1" ht="15" customHeight="1" x14ac:dyDescent="0.25">
      <c r="A65" s="79"/>
      <c r="B65" s="85"/>
      <c r="C65" s="92"/>
      <c r="D65" s="120" t="s">
        <v>98</v>
      </c>
      <c r="E65" s="121" t="s">
        <v>99</v>
      </c>
      <c r="F65" s="121" t="s">
        <v>99</v>
      </c>
      <c r="G65" s="134" t="s">
        <v>100</v>
      </c>
      <c r="H65" s="87" t="s">
        <v>102</v>
      </c>
      <c r="I65" s="87" t="s">
        <v>101</v>
      </c>
      <c r="J65" s="124"/>
      <c r="K65" s="88"/>
    </row>
    <row r="66" spans="1:11" s="1" customFormat="1" ht="15" customHeight="1" thickBot="1" x14ac:dyDescent="0.3">
      <c r="A66" s="79"/>
      <c r="B66" s="85"/>
      <c r="C66" s="116" t="str">
        <f>UGAROMLITAL2002!$C$2</f>
        <v>SemeYYYY</v>
      </c>
      <c r="D66" s="90">
        <f>UGAROMLITAL2002!K11</f>
        <v>0</v>
      </c>
      <c r="E66" s="123">
        <f>UGAROMLITAL2002!L11</f>
        <v>0</v>
      </c>
      <c r="F66" s="123">
        <f>UGAROMLITAL2002!M11</f>
        <v>0</v>
      </c>
      <c r="G66" s="91">
        <f>UGAROMLITAL2002!N11</f>
        <v>0</v>
      </c>
      <c r="H66" s="133">
        <f>UGAROMLITAL2002!O11</f>
        <v>0</v>
      </c>
      <c r="I66" s="129">
        <f>UGAROMLITAL2002!V11</f>
        <v>0</v>
      </c>
      <c r="J66" s="125"/>
      <c r="K66" s="88"/>
    </row>
    <row r="67" spans="1:11" s="1" customFormat="1" ht="15" customHeight="1" thickBot="1" x14ac:dyDescent="0.3">
      <c r="A67" s="79"/>
      <c r="B67" s="85"/>
      <c r="C67" s="117" t="s">
        <v>80</v>
      </c>
      <c r="D67" s="94"/>
      <c r="E67" s="94"/>
      <c r="F67" s="94"/>
      <c r="G67" s="94"/>
      <c r="H67" s="82"/>
      <c r="I67" s="97"/>
      <c r="J67" s="95"/>
      <c r="K67" s="88"/>
    </row>
    <row r="68" spans="1:11" s="1" customFormat="1" ht="15" customHeight="1" x14ac:dyDescent="0.25">
      <c r="A68" s="79"/>
      <c r="B68" s="85"/>
      <c r="C68" s="116" t="str">
        <f>UGAROMLITAL2002!$H$2</f>
        <v>ITAL2002</v>
      </c>
      <c r="D68" s="120" t="s">
        <v>104</v>
      </c>
      <c r="E68" s="121" t="s">
        <v>103</v>
      </c>
      <c r="F68" s="87" t="s">
        <v>106</v>
      </c>
      <c r="G68" s="120" t="s">
        <v>107</v>
      </c>
      <c r="H68" s="121" t="s">
        <v>105</v>
      </c>
      <c r="I68" s="122" t="s">
        <v>108</v>
      </c>
      <c r="J68" s="96" t="s">
        <v>83</v>
      </c>
      <c r="K68" s="88"/>
    </row>
    <row r="69" spans="1:11" s="1" customFormat="1" ht="15" customHeight="1" thickBot="1" x14ac:dyDescent="0.3">
      <c r="A69" s="79"/>
      <c r="B69" s="85"/>
      <c r="C69" s="117" t="s">
        <v>84</v>
      </c>
      <c r="D69" s="90">
        <f>UGAROMLITAL2002!P11</f>
        <v>0</v>
      </c>
      <c r="E69" s="123">
        <f>UGAROMLITAL2002!Q11</f>
        <v>0</v>
      </c>
      <c r="F69" s="132">
        <f>UGAROMLITAL2002!R11</f>
        <v>0</v>
      </c>
      <c r="G69" s="90">
        <f>UGAROMLITAL2002!S11</f>
        <v>0</v>
      </c>
      <c r="H69" s="123">
        <f>UGAROMLITAL2002!T11</f>
        <v>0</v>
      </c>
      <c r="I69" s="132">
        <f>UGAROMLITAL2002!U11</f>
        <v>0</v>
      </c>
      <c r="J69" s="135">
        <f>UGAROMLITAL2002!E11</f>
        <v>0</v>
      </c>
      <c r="K69" s="88"/>
    </row>
    <row r="70" spans="1:11" s="1" customFormat="1" ht="15" customHeight="1" thickBot="1" x14ac:dyDescent="0.3">
      <c r="A70" s="79"/>
      <c r="B70" s="85"/>
      <c r="C70" s="116" t="str">
        <f>UGAROMLITAL2002!$H$3</f>
        <v>##-###</v>
      </c>
      <c r="D70" s="94"/>
      <c r="E70" s="97"/>
      <c r="F70" s="94"/>
      <c r="G70" s="94"/>
      <c r="H70" s="94"/>
      <c r="I70" s="98"/>
      <c r="J70" s="131" t="str">
        <f>UGAROMLITAL2002!D11</f>
        <v/>
      </c>
      <c r="K70" s="88"/>
    </row>
    <row r="71" spans="1:11" s="1" customFormat="1" ht="15" customHeight="1" x14ac:dyDescent="0.25">
      <c r="A71" s="79"/>
      <c r="B71" s="85"/>
      <c r="C71" s="117" t="s">
        <v>86</v>
      </c>
      <c r="D71" s="99"/>
      <c r="E71" s="100" t="s">
        <v>87</v>
      </c>
      <c r="F71" s="101"/>
      <c r="G71" s="94"/>
      <c r="H71" s="94"/>
      <c r="I71" s="102" t="s">
        <v>88</v>
      </c>
      <c r="J71" s="103">
        <f ca="1">TODAY()</f>
        <v>41280</v>
      </c>
      <c r="K71" s="88"/>
    </row>
    <row r="72" spans="1:11" s="1" customFormat="1" ht="15" customHeight="1" x14ac:dyDescent="0.25">
      <c r="A72" s="79"/>
      <c r="B72" s="85"/>
      <c r="C72" s="116" t="str">
        <f>UGAROMLITAL2002!$C$3</f>
        <v>Name Name</v>
      </c>
      <c r="D72" s="104" t="s">
        <v>90</v>
      </c>
      <c r="E72" s="105" t="s">
        <v>91</v>
      </c>
      <c r="F72" s="106" t="s">
        <v>92</v>
      </c>
      <c r="G72" s="85"/>
      <c r="H72" s="107"/>
      <c r="I72" s="93"/>
      <c r="J72" s="102"/>
      <c r="K72" s="88"/>
    </row>
    <row r="73" spans="1:11" s="1" customFormat="1" ht="15" customHeight="1" thickBot="1" x14ac:dyDescent="0.3">
      <c r="A73" s="79"/>
      <c r="B73" s="85"/>
      <c r="C73" s="118"/>
      <c r="D73" s="126"/>
      <c r="E73" s="127"/>
      <c r="F73" s="128"/>
      <c r="G73" s="94"/>
      <c r="H73" s="107"/>
      <c r="I73" s="107" t="s">
        <v>93</v>
      </c>
      <c r="J73" s="107" t="str">
        <f>UGAROMLITAL2002!$C$3</f>
        <v>Name Name</v>
      </c>
      <c r="K73" s="88"/>
    </row>
    <row r="74" spans="1:11" s="1" customFormat="1" ht="15" customHeight="1" thickBot="1" x14ac:dyDescent="0.3">
      <c r="A74" s="79"/>
      <c r="B74" s="108"/>
      <c r="C74" s="109"/>
      <c r="D74" s="110"/>
      <c r="E74" s="110"/>
      <c r="F74" s="110"/>
      <c r="G74" s="109"/>
      <c r="H74" s="109"/>
      <c r="I74" s="109"/>
      <c r="J74" s="111"/>
      <c r="K74" s="112"/>
    </row>
    <row r="75" spans="1:11" s="1" customFormat="1" ht="15" customHeight="1" x14ac:dyDescent="0.25">
      <c r="A75" s="113"/>
      <c r="B75" s="113"/>
      <c r="C75" s="113"/>
      <c r="D75" s="114"/>
      <c r="E75" s="114"/>
      <c r="F75" s="114"/>
      <c r="G75" s="113"/>
      <c r="H75" s="113"/>
      <c r="I75" s="113"/>
      <c r="J75" s="115"/>
      <c r="K75" s="113"/>
    </row>
    <row r="76" spans="1:11" s="1" customFormat="1" ht="15" customHeight="1" thickBot="1" x14ac:dyDescent="0.3">
      <c r="A76" s="79"/>
      <c r="B76" s="79"/>
      <c r="C76" s="79"/>
      <c r="D76" s="79"/>
      <c r="E76" s="79"/>
      <c r="F76" s="79"/>
      <c r="G76" s="79"/>
      <c r="H76" s="79"/>
      <c r="I76" s="79"/>
      <c r="J76" s="80"/>
      <c r="K76" s="79"/>
    </row>
    <row r="77" spans="1:11" s="1" customFormat="1" ht="15" customHeight="1" thickBot="1" x14ac:dyDescent="0.3">
      <c r="A77" s="79"/>
      <c r="B77" s="81"/>
      <c r="C77" s="82"/>
      <c r="D77" s="82"/>
      <c r="E77" s="82"/>
      <c r="F77" s="82"/>
      <c r="G77" s="82"/>
      <c r="H77" s="82"/>
      <c r="I77" s="82"/>
      <c r="J77" s="83"/>
      <c r="K77" s="84"/>
    </row>
    <row r="78" spans="1:11" s="1" customFormat="1" ht="15" customHeight="1" x14ac:dyDescent="0.25">
      <c r="A78" s="79"/>
      <c r="B78" s="85"/>
      <c r="C78" s="86" t="s">
        <v>8</v>
      </c>
      <c r="D78" s="120" t="s">
        <v>94</v>
      </c>
      <c r="E78" s="121" t="s">
        <v>96</v>
      </c>
      <c r="F78" s="121" t="s">
        <v>95</v>
      </c>
      <c r="G78" s="134" t="s">
        <v>97</v>
      </c>
      <c r="H78" s="87" t="s">
        <v>79</v>
      </c>
      <c r="I78" s="87" t="s">
        <v>81</v>
      </c>
      <c r="J78" s="87" t="s">
        <v>82</v>
      </c>
      <c r="K78" s="88"/>
    </row>
    <row r="79" spans="1:11" s="1" customFormat="1" ht="15" customHeight="1" thickBot="1" x14ac:dyDescent="0.3">
      <c r="A79" s="79"/>
      <c r="B79" s="85"/>
      <c r="C79" s="89" t="str">
        <f>UGAROMLITAL2002!B12</f>
        <v>Student 6</v>
      </c>
      <c r="D79" s="90">
        <f>UGAROMLITAL2002!F12</f>
        <v>0</v>
      </c>
      <c r="E79" s="123">
        <f>UGAROMLITAL2002!G12</f>
        <v>0</v>
      </c>
      <c r="F79" s="123">
        <f>UGAROMLITAL2002!H12</f>
        <v>0</v>
      </c>
      <c r="G79" s="91">
        <f>UGAROMLITAL2002!I12</f>
        <v>0</v>
      </c>
      <c r="H79" s="133">
        <f>UGAROMLITAL2002!J12</f>
        <v>0</v>
      </c>
      <c r="I79" s="129">
        <f>UGAROMLITAL2002!W12</f>
        <v>0</v>
      </c>
      <c r="J79" s="130">
        <f>UGAROMLITAL2002!X12</f>
        <v>0</v>
      </c>
      <c r="K79" s="88"/>
    </row>
    <row r="80" spans="1:11" s="1" customFormat="1" ht="15" customHeight="1" x14ac:dyDescent="0.25">
      <c r="A80" s="79"/>
      <c r="B80" s="85"/>
      <c r="C80" s="92"/>
      <c r="D80" s="120" t="s">
        <v>98</v>
      </c>
      <c r="E80" s="121" t="s">
        <v>99</v>
      </c>
      <c r="F80" s="121" t="s">
        <v>99</v>
      </c>
      <c r="G80" s="134" t="s">
        <v>100</v>
      </c>
      <c r="H80" s="87" t="s">
        <v>102</v>
      </c>
      <c r="I80" s="87" t="s">
        <v>101</v>
      </c>
      <c r="J80" s="124"/>
      <c r="K80" s="88"/>
    </row>
    <row r="81" spans="1:11" s="1" customFormat="1" ht="15" customHeight="1" thickBot="1" x14ac:dyDescent="0.3">
      <c r="A81" s="79"/>
      <c r="B81" s="85"/>
      <c r="C81" s="116" t="str">
        <f>UGAROMLITAL2002!$C$2</f>
        <v>SemeYYYY</v>
      </c>
      <c r="D81" s="90">
        <f>UGAROMLITAL2002!K12</f>
        <v>0</v>
      </c>
      <c r="E81" s="123">
        <f>UGAROMLITAL2002!L12</f>
        <v>0</v>
      </c>
      <c r="F81" s="123">
        <f>UGAROMLITAL2002!M12</f>
        <v>0</v>
      </c>
      <c r="G81" s="91">
        <f>UGAROMLITAL2002!N12</f>
        <v>0</v>
      </c>
      <c r="H81" s="133">
        <f>UGAROMLITAL2002!O12</f>
        <v>0</v>
      </c>
      <c r="I81" s="129">
        <f>UGAROMLITAL2002!V12</f>
        <v>0</v>
      </c>
      <c r="J81" s="125"/>
      <c r="K81" s="88"/>
    </row>
    <row r="82" spans="1:11" s="1" customFormat="1" ht="15" customHeight="1" thickBot="1" x14ac:dyDescent="0.3">
      <c r="A82" s="79"/>
      <c r="B82" s="85"/>
      <c r="C82" s="117" t="s">
        <v>80</v>
      </c>
      <c r="D82" s="94"/>
      <c r="E82" s="94"/>
      <c r="F82" s="94"/>
      <c r="G82" s="94"/>
      <c r="H82" s="82"/>
      <c r="I82" s="97"/>
      <c r="J82" s="95"/>
      <c r="K82" s="88"/>
    </row>
    <row r="83" spans="1:11" s="1" customFormat="1" ht="15" customHeight="1" x14ac:dyDescent="0.25">
      <c r="A83" s="79"/>
      <c r="B83" s="85"/>
      <c r="C83" s="116" t="str">
        <f>UGAROMLITAL2002!$H$2</f>
        <v>ITAL2002</v>
      </c>
      <c r="D83" s="120" t="s">
        <v>104</v>
      </c>
      <c r="E83" s="121" t="s">
        <v>103</v>
      </c>
      <c r="F83" s="87" t="s">
        <v>106</v>
      </c>
      <c r="G83" s="120" t="s">
        <v>107</v>
      </c>
      <c r="H83" s="121" t="s">
        <v>105</v>
      </c>
      <c r="I83" s="122" t="s">
        <v>108</v>
      </c>
      <c r="J83" s="96" t="s">
        <v>83</v>
      </c>
      <c r="K83" s="88"/>
    </row>
    <row r="84" spans="1:11" s="1" customFormat="1" ht="15" customHeight="1" thickBot="1" x14ac:dyDescent="0.3">
      <c r="A84" s="79"/>
      <c r="B84" s="85"/>
      <c r="C84" s="117" t="s">
        <v>84</v>
      </c>
      <c r="D84" s="90">
        <f>UGAROMLITAL2002!P12</f>
        <v>0</v>
      </c>
      <c r="E84" s="123">
        <f>UGAROMLITAL2002!Q12</f>
        <v>0</v>
      </c>
      <c r="F84" s="132">
        <f>UGAROMLITAL2002!R12</f>
        <v>0</v>
      </c>
      <c r="G84" s="90">
        <f>UGAROMLITAL2002!S12</f>
        <v>0</v>
      </c>
      <c r="H84" s="123">
        <f>UGAROMLITAL2002!T12</f>
        <v>0</v>
      </c>
      <c r="I84" s="132">
        <f>UGAROMLITAL2002!U12</f>
        <v>0</v>
      </c>
      <c r="J84" s="135">
        <f>UGAROMLITAL2002!E12</f>
        <v>0</v>
      </c>
      <c r="K84" s="88"/>
    </row>
    <row r="85" spans="1:11" s="1" customFormat="1" ht="15" customHeight="1" thickBot="1" x14ac:dyDescent="0.3">
      <c r="A85" s="79"/>
      <c r="B85" s="85"/>
      <c r="C85" s="116" t="str">
        <f>UGAROMLITAL2002!$H$3</f>
        <v>##-###</v>
      </c>
      <c r="D85" s="94"/>
      <c r="E85" s="97"/>
      <c r="F85" s="94"/>
      <c r="G85" s="94"/>
      <c r="H85" s="94"/>
      <c r="I85" s="98"/>
      <c r="J85" s="131" t="str">
        <f>UGAROMLITAL2002!D12</f>
        <v/>
      </c>
      <c r="K85" s="88"/>
    </row>
    <row r="86" spans="1:11" s="1" customFormat="1" ht="15" customHeight="1" x14ac:dyDescent="0.25">
      <c r="A86" s="79"/>
      <c r="B86" s="85"/>
      <c r="C86" s="117" t="s">
        <v>86</v>
      </c>
      <c r="D86" s="99"/>
      <c r="E86" s="100" t="s">
        <v>87</v>
      </c>
      <c r="F86" s="101"/>
      <c r="G86" s="94"/>
      <c r="H86" s="94"/>
      <c r="I86" s="102" t="s">
        <v>88</v>
      </c>
      <c r="J86" s="103">
        <f ca="1">TODAY()</f>
        <v>41280</v>
      </c>
      <c r="K86" s="88"/>
    </row>
    <row r="87" spans="1:11" s="1" customFormat="1" ht="15" customHeight="1" x14ac:dyDescent="0.25">
      <c r="A87" s="79"/>
      <c r="B87" s="85"/>
      <c r="C87" s="116" t="str">
        <f>UGAROMLITAL2002!$C$3</f>
        <v>Name Name</v>
      </c>
      <c r="D87" s="104" t="s">
        <v>90</v>
      </c>
      <c r="E87" s="105" t="s">
        <v>91</v>
      </c>
      <c r="F87" s="106" t="s">
        <v>92</v>
      </c>
      <c r="G87" s="85"/>
      <c r="H87" s="107"/>
      <c r="I87" s="93"/>
      <c r="J87" s="102"/>
      <c r="K87" s="88"/>
    </row>
    <row r="88" spans="1:11" s="1" customFormat="1" ht="15" customHeight="1" thickBot="1" x14ac:dyDescent="0.3">
      <c r="A88" s="79"/>
      <c r="B88" s="85"/>
      <c r="C88" s="118"/>
      <c r="D88" s="126"/>
      <c r="E88" s="127"/>
      <c r="F88" s="128"/>
      <c r="G88" s="94"/>
      <c r="H88" s="107"/>
      <c r="I88" s="107" t="s">
        <v>93</v>
      </c>
      <c r="J88" s="107" t="str">
        <f>UGAROMLITAL2002!$C$3</f>
        <v>Name Name</v>
      </c>
      <c r="K88" s="88"/>
    </row>
    <row r="89" spans="1:11" s="1" customFormat="1" ht="15" customHeight="1" thickBot="1" x14ac:dyDescent="0.3">
      <c r="A89" s="79"/>
      <c r="B89" s="108"/>
      <c r="C89" s="109"/>
      <c r="D89" s="110"/>
      <c r="E89" s="110"/>
      <c r="F89" s="110"/>
      <c r="G89" s="109"/>
      <c r="H89" s="109"/>
      <c r="I89" s="109"/>
      <c r="J89" s="111"/>
      <c r="K89" s="112"/>
    </row>
    <row r="90" spans="1:11" s="1" customFormat="1" ht="15" customHeight="1" x14ac:dyDescent="0.25">
      <c r="A90" s="113"/>
      <c r="B90" s="113"/>
      <c r="C90" s="113"/>
      <c r="D90" s="114"/>
      <c r="E90" s="114"/>
      <c r="F90" s="114"/>
      <c r="G90" s="113"/>
      <c r="H90" s="113"/>
      <c r="I90" s="113"/>
      <c r="J90" s="115"/>
      <c r="K90" s="113"/>
    </row>
    <row r="91" spans="1:11" s="1" customFormat="1" ht="15" customHeight="1" thickBot="1" x14ac:dyDescent="0.3">
      <c r="A91" s="79"/>
      <c r="B91" s="79"/>
      <c r="C91" s="79"/>
      <c r="D91" s="79"/>
      <c r="E91" s="79"/>
      <c r="F91" s="79"/>
      <c r="G91" s="79"/>
      <c r="H91" s="79"/>
      <c r="I91" s="79"/>
      <c r="J91" s="80"/>
      <c r="K91" s="79"/>
    </row>
    <row r="92" spans="1:11" s="1" customFormat="1" ht="15" customHeight="1" thickBot="1" x14ac:dyDescent="0.3">
      <c r="A92" s="79"/>
      <c r="B92" s="81"/>
      <c r="C92" s="82"/>
      <c r="D92" s="82"/>
      <c r="E92" s="82"/>
      <c r="F92" s="82"/>
      <c r="G92" s="82"/>
      <c r="H92" s="82"/>
      <c r="I92" s="82"/>
      <c r="J92" s="83"/>
      <c r="K92" s="84"/>
    </row>
    <row r="93" spans="1:11" s="1" customFormat="1" ht="15" customHeight="1" x14ac:dyDescent="0.25">
      <c r="A93" s="79"/>
      <c r="B93" s="85"/>
      <c r="C93" s="86" t="s">
        <v>8</v>
      </c>
      <c r="D93" s="120" t="s">
        <v>94</v>
      </c>
      <c r="E93" s="121" t="s">
        <v>96</v>
      </c>
      <c r="F93" s="121" t="s">
        <v>95</v>
      </c>
      <c r="G93" s="134" t="s">
        <v>97</v>
      </c>
      <c r="H93" s="87" t="s">
        <v>79</v>
      </c>
      <c r="I93" s="87" t="s">
        <v>81</v>
      </c>
      <c r="J93" s="87" t="s">
        <v>82</v>
      </c>
      <c r="K93" s="88"/>
    </row>
    <row r="94" spans="1:11" s="1" customFormat="1" ht="15" customHeight="1" thickBot="1" x14ac:dyDescent="0.3">
      <c r="A94" s="79"/>
      <c r="B94" s="85"/>
      <c r="C94" s="89" t="str">
        <f>UGAROMLITAL2002!B13</f>
        <v>Student 7</v>
      </c>
      <c r="D94" s="90">
        <f>UGAROMLITAL2002!F13</f>
        <v>0</v>
      </c>
      <c r="E94" s="123">
        <f>UGAROMLITAL2002!G13</f>
        <v>0</v>
      </c>
      <c r="F94" s="123">
        <f>UGAROMLITAL2002!H13</f>
        <v>0</v>
      </c>
      <c r="G94" s="91">
        <f>UGAROMLITAL2002!I13</f>
        <v>0</v>
      </c>
      <c r="H94" s="133">
        <f>UGAROMLITAL2002!J13</f>
        <v>0</v>
      </c>
      <c r="I94" s="129">
        <f>UGAROMLITAL2002!W13</f>
        <v>0</v>
      </c>
      <c r="J94" s="130">
        <f>UGAROMLITAL2002!X13</f>
        <v>0</v>
      </c>
      <c r="K94" s="88"/>
    </row>
    <row r="95" spans="1:11" s="1" customFormat="1" ht="15" customHeight="1" x14ac:dyDescent="0.25">
      <c r="A95" s="79"/>
      <c r="B95" s="85"/>
      <c r="C95" s="92"/>
      <c r="D95" s="120" t="s">
        <v>98</v>
      </c>
      <c r="E95" s="121" t="s">
        <v>99</v>
      </c>
      <c r="F95" s="121" t="s">
        <v>99</v>
      </c>
      <c r="G95" s="134" t="s">
        <v>100</v>
      </c>
      <c r="H95" s="87" t="s">
        <v>102</v>
      </c>
      <c r="I95" s="87" t="s">
        <v>101</v>
      </c>
      <c r="J95" s="124"/>
      <c r="K95" s="88"/>
    </row>
    <row r="96" spans="1:11" s="1" customFormat="1" ht="15" customHeight="1" thickBot="1" x14ac:dyDescent="0.3">
      <c r="A96" s="79"/>
      <c r="B96" s="85"/>
      <c r="C96" s="116" t="str">
        <f>UGAROMLITAL2002!$C$2</f>
        <v>SemeYYYY</v>
      </c>
      <c r="D96" s="90">
        <f>UGAROMLITAL2002!K13</f>
        <v>0</v>
      </c>
      <c r="E96" s="123">
        <f>UGAROMLITAL2002!L13</f>
        <v>0</v>
      </c>
      <c r="F96" s="123">
        <f>UGAROMLITAL2002!M13</f>
        <v>0</v>
      </c>
      <c r="G96" s="91">
        <f>UGAROMLITAL2002!N13</f>
        <v>0</v>
      </c>
      <c r="H96" s="133">
        <f>UGAROMLITAL2002!O13</f>
        <v>0</v>
      </c>
      <c r="I96" s="129">
        <f>UGAROMLITAL2002!V13</f>
        <v>0</v>
      </c>
      <c r="J96" s="125"/>
      <c r="K96" s="88"/>
    </row>
    <row r="97" spans="1:11" s="1" customFormat="1" ht="15" customHeight="1" thickBot="1" x14ac:dyDescent="0.3">
      <c r="A97" s="79"/>
      <c r="B97" s="85"/>
      <c r="C97" s="117" t="s">
        <v>80</v>
      </c>
      <c r="D97" s="94"/>
      <c r="E97" s="94"/>
      <c r="F97" s="94"/>
      <c r="G97" s="94"/>
      <c r="H97" s="82"/>
      <c r="I97" s="97"/>
      <c r="J97" s="95"/>
      <c r="K97" s="88"/>
    </row>
    <row r="98" spans="1:11" s="1" customFormat="1" ht="15" customHeight="1" x14ac:dyDescent="0.25">
      <c r="A98" s="79"/>
      <c r="B98" s="85"/>
      <c r="C98" s="116" t="str">
        <f>UGAROMLITAL2002!$H$2</f>
        <v>ITAL2002</v>
      </c>
      <c r="D98" s="120" t="s">
        <v>104</v>
      </c>
      <c r="E98" s="121" t="s">
        <v>103</v>
      </c>
      <c r="F98" s="87" t="s">
        <v>106</v>
      </c>
      <c r="G98" s="120" t="s">
        <v>107</v>
      </c>
      <c r="H98" s="121" t="s">
        <v>105</v>
      </c>
      <c r="I98" s="122" t="s">
        <v>108</v>
      </c>
      <c r="J98" s="96" t="s">
        <v>83</v>
      </c>
      <c r="K98" s="88"/>
    </row>
    <row r="99" spans="1:11" s="1" customFormat="1" ht="15" customHeight="1" thickBot="1" x14ac:dyDescent="0.3">
      <c r="A99" s="79"/>
      <c r="B99" s="85"/>
      <c r="C99" s="117" t="s">
        <v>84</v>
      </c>
      <c r="D99" s="90">
        <f>UGAROMLITAL2002!P13</f>
        <v>0</v>
      </c>
      <c r="E99" s="123">
        <f>UGAROMLITAL2002!Q13</f>
        <v>0</v>
      </c>
      <c r="F99" s="132">
        <f>UGAROMLITAL2002!R13</f>
        <v>0</v>
      </c>
      <c r="G99" s="90">
        <f>UGAROMLITAL2002!S13</f>
        <v>0</v>
      </c>
      <c r="H99" s="123">
        <f>UGAROMLITAL2002!T13</f>
        <v>0</v>
      </c>
      <c r="I99" s="132">
        <f>UGAROMLITAL2002!U13</f>
        <v>0</v>
      </c>
      <c r="J99" s="135">
        <f>UGAROMLITAL2002!E13</f>
        <v>0</v>
      </c>
      <c r="K99" s="88"/>
    </row>
    <row r="100" spans="1:11" s="1" customFormat="1" ht="15" customHeight="1" thickBot="1" x14ac:dyDescent="0.3">
      <c r="A100" s="79"/>
      <c r="B100" s="85"/>
      <c r="C100" s="116" t="str">
        <f>UGAROMLITAL2002!$H$3</f>
        <v>##-###</v>
      </c>
      <c r="D100" s="94"/>
      <c r="E100" s="97"/>
      <c r="F100" s="94"/>
      <c r="G100" s="94"/>
      <c r="H100" s="94"/>
      <c r="I100" s="98"/>
      <c r="J100" s="131" t="str">
        <f>UGAROMLITAL2002!D13</f>
        <v/>
      </c>
      <c r="K100" s="88"/>
    </row>
    <row r="101" spans="1:11" s="1" customFormat="1" ht="15" customHeight="1" x14ac:dyDescent="0.25">
      <c r="A101" s="79"/>
      <c r="B101" s="85"/>
      <c r="C101" s="117" t="s">
        <v>86</v>
      </c>
      <c r="D101" s="99"/>
      <c r="E101" s="100" t="s">
        <v>87</v>
      </c>
      <c r="F101" s="101"/>
      <c r="G101" s="94"/>
      <c r="H101" s="94"/>
      <c r="I101" s="102" t="s">
        <v>88</v>
      </c>
      <c r="J101" s="103">
        <f ca="1">TODAY()</f>
        <v>41280</v>
      </c>
      <c r="K101" s="88"/>
    </row>
    <row r="102" spans="1:11" s="1" customFormat="1" ht="15" customHeight="1" x14ac:dyDescent="0.25">
      <c r="A102" s="79"/>
      <c r="B102" s="85"/>
      <c r="C102" s="116" t="str">
        <f>UGAROMLITAL2002!$C$3</f>
        <v>Name Name</v>
      </c>
      <c r="D102" s="104" t="s">
        <v>90</v>
      </c>
      <c r="E102" s="105" t="s">
        <v>91</v>
      </c>
      <c r="F102" s="106" t="s">
        <v>92</v>
      </c>
      <c r="G102" s="85"/>
      <c r="H102" s="107"/>
      <c r="I102" s="93"/>
      <c r="J102" s="102"/>
      <c r="K102" s="88"/>
    </row>
    <row r="103" spans="1:11" s="1" customFormat="1" ht="15" customHeight="1" thickBot="1" x14ac:dyDescent="0.3">
      <c r="A103" s="79"/>
      <c r="B103" s="85"/>
      <c r="C103" s="118"/>
      <c r="D103" s="126"/>
      <c r="E103" s="127"/>
      <c r="F103" s="128"/>
      <c r="G103" s="94"/>
      <c r="H103" s="107"/>
      <c r="I103" s="107" t="s">
        <v>93</v>
      </c>
      <c r="J103" s="107" t="str">
        <f>UGAROMLITAL2002!$C$3</f>
        <v>Name Name</v>
      </c>
      <c r="K103" s="88"/>
    </row>
    <row r="104" spans="1:11" s="1" customFormat="1" ht="15" customHeight="1" thickBot="1" x14ac:dyDescent="0.3">
      <c r="A104" s="79"/>
      <c r="B104" s="108"/>
      <c r="C104" s="109"/>
      <c r="D104" s="110"/>
      <c r="E104" s="110"/>
      <c r="F104" s="110"/>
      <c r="G104" s="109"/>
      <c r="H104" s="109"/>
      <c r="I104" s="109"/>
      <c r="J104" s="111"/>
      <c r="K104" s="112"/>
    </row>
    <row r="105" spans="1:11" s="1" customFormat="1" ht="15" customHeight="1" x14ac:dyDescent="0.25">
      <c r="A105" s="113"/>
      <c r="B105" s="113"/>
      <c r="C105" s="113"/>
      <c r="D105" s="114"/>
      <c r="E105" s="114"/>
      <c r="F105" s="114"/>
      <c r="G105" s="113"/>
      <c r="H105" s="113"/>
      <c r="I105" s="113"/>
      <c r="J105" s="115"/>
      <c r="K105" s="113"/>
    </row>
    <row r="106" spans="1:11" s="1" customFormat="1" ht="15" customHeight="1" thickBot="1" x14ac:dyDescent="0.3">
      <c r="A106" s="79"/>
      <c r="B106" s="79"/>
      <c r="C106" s="79"/>
      <c r="D106" s="79"/>
      <c r="E106" s="79"/>
      <c r="F106" s="79"/>
      <c r="G106" s="79"/>
      <c r="H106" s="79"/>
      <c r="I106" s="79"/>
      <c r="J106" s="80"/>
      <c r="K106" s="79"/>
    </row>
    <row r="107" spans="1:11" s="1" customFormat="1" ht="15" customHeight="1" thickBot="1" x14ac:dyDescent="0.3">
      <c r="A107" s="79"/>
      <c r="B107" s="81"/>
      <c r="C107" s="82"/>
      <c r="D107" s="82"/>
      <c r="E107" s="82"/>
      <c r="F107" s="82"/>
      <c r="G107" s="82"/>
      <c r="H107" s="82"/>
      <c r="I107" s="82"/>
      <c r="J107" s="83"/>
      <c r="K107" s="84"/>
    </row>
    <row r="108" spans="1:11" s="1" customFormat="1" ht="15" customHeight="1" x14ac:dyDescent="0.25">
      <c r="A108" s="79"/>
      <c r="B108" s="85"/>
      <c r="C108" s="86" t="s">
        <v>8</v>
      </c>
      <c r="D108" s="120" t="s">
        <v>94</v>
      </c>
      <c r="E108" s="121" t="s">
        <v>96</v>
      </c>
      <c r="F108" s="121" t="s">
        <v>95</v>
      </c>
      <c r="G108" s="134" t="s">
        <v>97</v>
      </c>
      <c r="H108" s="87" t="s">
        <v>79</v>
      </c>
      <c r="I108" s="87" t="s">
        <v>81</v>
      </c>
      <c r="J108" s="87" t="s">
        <v>82</v>
      </c>
      <c r="K108" s="88"/>
    </row>
    <row r="109" spans="1:11" s="1" customFormat="1" ht="15" customHeight="1" thickBot="1" x14ac:dyDescent="0.3">
      <c r="A109" s="79"/>
      <c r="B109" s="85"/>
      <c r="C109" s="89" t="str">
        <f>UGAROMLITAL2002!B14</f>
        <v>Student 8</v>
      </c>
      <c r="D109" s="90">
        <f>UGAROMLITAL2002!F14</f>
        <v>0</v>
      </c>
      <c r="E109" s="123">
        <f>UGAROMLITAL2002!G14</f>
        <v>0</v>
      </c>
      <c r="F109" s="123">
        <f>UGAROMLITAL2002!H14</f>
        <v>0</v>
      </c>
      <c r="G109" s="91">
        <f>UGAROMLITAL2002!I14</f>
        <v>0</v>
      </c>
      <c r="H109" s="133">
        <f>UGAROMLITAL2002!J14</f>
        <v>0</v>
      </c>
      <c r="I109" s="129">
        <f>UGAROMLITAL2002!W14</f>
        <v>0</v>
      </c>
      <c r="J109" s="130">
        <f>UGAROMLITAL2002!X14</f>
        <v>0</v>
      </c>
      <c r="K109" s="88"/>
    </row>
    <row r="110" spans="1:11" s="1" customFormat="1" ht="15" customHeight="1" x14ac:dyDescent="0.25">
      <c r="A110" s="79"/>
      <c r="B110" s="85"/>
      <c r="C110" s="92"/>
      <c r="D110" s="120" t="s">
        <v>98</v>
      </c>
      <c r="E110" s="121" t="s">
        <v>99</v>
      </c>
      <c r="F110" s="121" t="s">
        <v>99</v>
      </c>
      <c r="G110" s="134" t="s">
        <v>100</v>
      </c>
      <c r="H110" s="87" t="s">
        <v>102</v>
      </c>
      <c r="I110" s="87" t="s">
        <v>101</v>
      </c>
      <c r="J110" s="124"/>
      <c r="K110" s="88"/>
    </row>
    <row r="111" spans="1:11" s="1" customFormat="1" ht="15" customHeight="1" thickBot="1" x14ac:dyDescent="0.3">
      <c r="A111" s="79"/>
      <c r="B111" s="85"/>
      <c r="C111" s="116" t="str">
        <f>UGAROMLITAL2002!$C$2</f>
        <v>SemeYYYY</v>
      </c>
      <c r="D111" s="90">
        <f>UGAROMLITAL2002!K14</f>
        <v>0</v>
      </c>
      <c r="E111" s="123">
        <f>UGAROMLITAL2002!L14</f>
        <v>0</v>
      </c>
      <c r="F111" s="123">
        <f>UGAROMLITAL2002!M14</f>
        <v>0</v>
      </c>
      <c r="G111" s="91">
        <f>UGAROMLITAL2002!N14</f>
        <v>0</v>
      </c>
      <c r="H111" s="133">
        <f>UGAROMLITAL2002!O14</f>
        <v>0</v>
      </c>
      <c r="I111" s="129">
        <f>UGAROMLITAL2002!V14</f>
        <v>0</v>
      </c>
      <c r="J111" s="125"/>
      <c r="K111" s="88"/>
    </row>
    <row r="112" spans="1:11" s="1" customFormat="1" ht="15" customHeight="1" thickBot="1" x14ac:dyDescent="0.3">
      <c r="A112" s="79"/>
      <c r="B112" s="85"/>
      <c r="C112" s="117" t="s">
        <v>80</v>
      </c>
      <c r="D112" s="94"/>
      <c r="E112" s="94"/>
      <c r="F112" s="94"/>
      <c r="G112" s="94"/>
      <c r="H112" s="82"/>
      <c r="I112" s="97"/>
      <c r="J112" s="95"/>
      <c r="K112" s="88"/>
    </row>
    <row r="113" spans="1:11" s="1" customFormat="1" ht="15" customHeight="1" x14ac:dyDescent="0.25">
      <c r="A113" s="79"/>
      <c r="B113" s="85"/>
      <c r="C113" s="116" t="str">
        <f>UGAROMLITAL2002!$H$2</f>
        <v>ITAL2002</v>
      </c>
      <c r="D113" s="120" t="s">
        <v>104</v>
      </c>
      <c r="E113" s="121" t="s">
        <v>103</v>
      </c>
      <c r="F113" s="87" t="s">
        <v>106</v>
      </c>
      <c r="G113" s="120" t="s">
        <v>107</v>
      </c>
      <c r="H113" s="121" t="s">
        <v>105</v>
      </c>
      <c r="I113" s="122" t="s">
        <v>108</v>
      </c>
      <c r="J113" s="96" t="s">
        <v>83</v>
      </c>
      <c r="K113" s="88"/>
    </row>
    <row r="114" spans="1:11" s="1" customFormat="1" ht="15" customHeight="1" thickBot="1" x14ac:dyDescent="0.3">
      <c r="A114" s="79"/>
      <c r="B114" s="85"/>
      <c r="C114" s="117" t="s">
        <v>84</v>
      </c>
      <c r="D114" s="90">
        <f>UGAROMLITAL2002!P14</f>
        <v>0</v>
      </c>
      <c r="E114" s="123">
        <f>UGAROMLITAL2002!Q14</f>
        <v>0</v>
      </c>
      <c r="F114" s="132">
        <f>UGAROMLITAL2002!R14</f>
        <v>0</v>
      </c>
      <c r="G114" s="90">
        <f>UGAROMLITAL2002!S14</f>
        <v>0</v>
      </c>
      <c r="H114" s="123">
        <f>UGAROMLITAL2002!T14</f>
        <v>0</v>
      </c>
      <c r="I114" s="132">
        <f>UGAROMLITAL2002!U14</f>
        <v>0</v>
      </c>
      <c r="J114" s="135">
        <f>UGAROMLITAL2002!E14</f>
        <v>0</v>
      </c>
      <c r="K114" s="88"/>
    </row>
    <row r="115" spans="1:11" s="1" customFormat="1" ht="15" customHeight="1" thickBot="1" x14ac:dyDescent="0.3">
      <c r="A115" s="79"/>
      <c r="B115" s="85"/>
      <c r="C115" s="116" t="str">
        <f>UGAROMLITAL2002!$H$3</f>
        <v>##-###</v>
      </c>
      <c r="D115" s="94"/>
      <c r="E115" s="97"/>
      <c r="F115" s="94"/>
      <c r="G115" s="94"/>
      <c r="H115" s="94"/>
      <c r="I115" s="98"/>
      <c r="J115" s="131" t="str">
        <f>UGAROMLITAL2002!D14</f>
        <v/>
      </c>
      <c r="K115" s="88"/>
    </row>
    <row r="116" spans="1:11" s="1" customFormat="1" ht="15" customHeight="1" x14ac:dyDescent="0.25">
      <c r="A116" s="79"/>
      <c r="B116" s="85"/>
      <c r="C116" s="117" t="s">
        <v>86</v>
      </c>
      <c r="D116" s="99"/>
      <c r="E116" s="100" t="s">
        <v>87</v>
      </c>
      <c r="F116" s="101"/>
      <c r="G116" s="94"/>
      <c r="H116" s="94"/>
      <c r="I116" s="102" t="s">
        <v>88</v>
      </c>
      <c r="J116" s="103">
        <f ca="1">TODAY()</f>
        <v>41280</v>
      </c>
      <c r="K116" s="88"/>
    </row>
    <row r="117" spans="1:11" s="1" customFormat="1" ht="15" customHeight="1" x14ac:dyDescent="0.25">
      <c r="A117" s="79"/>
      <c r="B117" s="85"/>
      <c r="C117" s="116" t="str">
        <f>UGAROMLITAL2002!$C$3</f>
        <v>Name Name</v>
      </c>
      <c r="D117" s="104" t="s">
        <v>90</v>
      </c>
      <c r="E117" s="105" t="s">
        <v>91</v>
      </c>
      <c r="F117" s="106" t="s">
        <v>92</v>
      </c>
      <c r="G117" s="85"/>
      <c r="H117" s="107"/>
      <c r="I117" s="93"/>
      <c r="J117" s="102"/>
      <c r="K117" s="88"/>
    </row>
    <row r="118" spans="1:11" s="1" customFormat="1" ht="15" customHeight="1" thickBot="1" x14ac:dyDescent="0.3">
      <c r="A118" s="79"/>
      <c r="B118" s="85"/>
      <c r="C118" s="118"/>
      <c r="D118" s="126"/>
      <c r="E118" s="127"/>
      <c r="F118" s="128"/>
      <c r="G118" s="94"/>
      <c r="H118" s="107"/>
      <c r="I118" s="107" t="s">
        <v>93</v>
      </c>
      <c r="J118" s="107" t="str">
        <f>UGAROMLITAL2002!$C$3</f>
        <v>Name Name</v>
      </c>
      <c r="K118" s="88"/>
    </row>
    <row r="119" spans="1:11" s="1" customFormat="1" ht="15" customHeight="1" thickBot="1" x14ac:dyDescent="0.3">
      <c r="A119" s="79"/>
      <c r="B119" s="108"/>
      <c r="C119" s="109"/>
      <c r="D119" s="110"/>
      <c r="E119" s="110"/>
      <c r="F119" s="110"/>
      <c r="G119" s="109"/>
      <c r="H119" s="109"/>
      <c r="I119" s="109"/>
      <c r="J119" s="111"/>
      <c r="K119" s="112"/>
    </row>
    <row r="120" spans="1:11" s="1" customFormat="1" ht="15" customHeight="1" x14ac:dyDescent="0.25">
      <c r="A120" s="113"/>
      <c r="B120" s="113"/>
      <c r="C120" s="113"/>
      <c r="D120" s="114"/>
      <c r="E120" s="114"/>
      <c r="F120" s="114"/>
      <c r="G120" s="113"/>
      <c r="H120" s="113"/>
      <c r="I120" s="113"/>
      <c r="J120" s="115"/>
      <c r="K120" s="113"/>
    </row>
    <row r="121" spans="1:11" s="1" customFormat="1" ht="15" customHeight="1" thickBot="1" x14ac:dyDescent="0.3">
      <c r="A121" s="79"/>
      <c r="B121" s="79"/>
      <c r="C121" s="79"/>
      <c r="D121" s="79"/>
      <c r="E121" s="79"/>
      <c r="F121" s="79"/>
      <c r="G121" s="79"/>
      <c r="H121" s="79"/>
      <c r="I121" s="79"/>
      <c r="J121" s="80"/>
      <c r="K121" s="79"/>
    </row>
    <row r="122" spans="1:11" s="1" customFormat="1" ht="15" customHeight="1" thickBot="1" x14ac:dyDescent="0.3">
      <c r="A122" s="79"/>
      <c r="B122" s="81"/>
      <c r="C122" s="82"/>
      <c r="D122" s="82"/>
      <c r="E122" s="82"/>
      <c r="F122" s="82"/>
      <c r="G122" s="82"/>
      <c r="H122" s="82"/>
      <c r="I122" s="82"/>
      <c r="J122" s="83"/>
      <c r="K122" s="84"/>
    </row>
    <row r="123" spans="1:11" s="1" customFormat="1" ht="15" customHeight="1" x14ac:dyDescent="0.25">
      <c r="A123" s="79"/>
      <c r="B123" s="85"/>
      <c r="C123" s="86" t="s">
        <v>8</v>
      </c>
      <c r="D123" s="120" t="s">
        <v>94</v>
      </c>
      <c r="E123" s="121" t="s">
        <v>96</v>
      </c>
      <c r="F123" s="121" t="s">
        <v>95</v>
      </c>
      <c r="G123" s="134" t="s">
        <v>97</v>
      </c>
      <c r="H123" s="87" t="s">
        <v>79</v>
      </c>
      <c r="I123" s="87" t="s">
        <v>81</v>
      </c>
      <c r="J123" s="87" t="s">
        <v>82</v>
      </c>
      <c r="K123" s="88"/>
    </row>
    <row r="124" spans="1:11" s="1" customFormat="1" ht="15" customHeight="1" thickBot="1" x14ac:dyDescent="0.3">
      <c r="A124" s="79"/>
      <c r="B124" s="85"/>
      <c r="C124" s="89" t="str">
        <f>UGAROMLITAL2002!B15</f>
        <v>Student 9</v>
      </c>
      <c r="D124" s="90">
        <f>UGAROMLITAL2002!F15</f>
        <v>0</v>
      </c>
      <c r="E124" s="123">
        <f>UGAROMLITAL2002!G15</f>
        <v>0</v>
      </c>
      <c r="F124" s="123">
        <f>UGAROMLITAL2002!H15</f>
        <v>0</v>
      </c>
      <c r="G124" s="91">
        <f>UGAROMLITAL2002!I15</f>
        <v>0</v>
      </c>
      <c r="H124" s="133">
        <f>UGAROMLITAL2002!J15</f>
        <v>0</v>
      </c>
      <c r="I124" s="129">
        <f>UGAROMLITAL2002!W15</f>
        <v>0</v>
      </c>
      <c r="J124" s="130">
        <f>UGAROMLITAL2002!X15</f>
        <v>0</v>
      </c>
      <c r="K124" s="88"/>
    </row>
    <row r="125" spans="1:11" s="1" customFormat="1" ht="15" customHeight="1" x14ac:dyDescent="0.25">
      <c r="A125" s="79"/>
      <c r="B125" s="85"/>
      <c r="C125" s="92"/>
      <c r="D125" s="120" t="s">
        <v>98</v>
      </c>
      <c r="E125" s="121" t="s">
        <v>99</v>
      </c>
      <c r="F125" s="121" t="s">
        <v>99</v>
      </c>
      <c r="G125" s="134" t="s">
        <v>100</v>
      </c>
      <c r="H125" s="87" t="s">
        <v>102</v>
      </c>
      <c r="I125" s="87" t="s">
        <v>101</v>
      </c>
      <c r="J125" s="124"/>
      <c r="K125" s="88"/>
    </row>
    <row r="126" spans="1:11" s="1" customFormat="1" ht="15" customHeight="1" thickBot="1" x14ac:dyDescent="0.3">
      <c r="A126" s="79"/>
      <c r="B126" s="85"/>
      <c r="C126" s="116" t="str">
        <f>UGAROMLITAL2002!$C$2</f>
        <v>SemeYYYY</v>
      </c>
      <c r="D126" s="90">
        <f>UGAROMLITAL2002!K15</f>
        <v>0</v>
      </c>
      <c r="E126" s="123">
        <f>UGAROMLITAL2002!L15</f>
        <v>0</v>
      </c>
      <c r="F126" s="123">
        <f>UGAROMLITAL2002!M15</f>
        <v>0</v>
      </c>
      <c r="G126" s="91">
        <f>UGAROMLITAL2002!N15</f>
        <v>0</v>
      </c>
      <c r="H126" s="133">
        <f>UGAROMLITAL2002!O15</f>
        <v>0</v>
      </c>
      <c r="I126" s="129">
        <f>UGAROMLITAL2002!V15</f>
        <v>0</v>
      </c>
      <c r="J126" s="125"/>
      <c r="K126" s="88"/>
    </row>
    <row r="127" spans="1:11" s="1" customFormat="1" ht="15" customHeight="1" thickBot="1" x14ac:dyDescent="0.3">
      <c r="A127" s="79"/>
      <c r="B127" s="85"/>
      <c r="C127" s="117" t="s">
        <v>80</v>
      </c>
      <c r="D127" s="94"/>
      <c r="E127" s="94"/>
      <c r="F127" s="94"/>
      <c r="G127" s="94"/>
      <c r="H127" s="82"/>
      <c r="I127" s="97"/>
      <c r="J127" s="95"/>
      <c r="K127" s="88"/>
    </row>
    <row r="128" spans="1:11" s="1" customFormat="1" ht="15" customHeight="1" x14ac:dyDescent="0.25">
      <c r="A128" s="79"/>
      <c r="B128" s="85"/>
      <c r="C128" s="116" t="str">
        <f>UGAROMLITAL2002!$H$2</f>
        <v>ITAL2002</v>
      </c>
      <c r="D128" s="120" t="s">
        <v>104</v>
      </c>
      <c r="E128" s="121" t="s">
        <v>103</v>
      </c>
      <c r="F128" s="87" t="s">
        <v>106</v>
      </c>
      <c r="G128" s="120" t="s">
        <v>107</v>
      </c>
      <c r="H128" s="121" t="s">
        <v>105</v>
      </c>
      <c r="I128" s="122" t="s">
        <v>108</v>
      </c>
      <c r="J128" s="96" t="s">
        <v>83</v>
      </c>
      <c r="K128" s="88"/>
    </row>
    <row r="129" spans="1:11" s="1" customFormat="1" ht="15" customHeight="1" thickBot="1" x14ac:dyDescent="0.3">
      <c r="A129" s="79"/>
      <c r="B129" s="85"/>
      <c r="C129" s="117" t="s">
        <v>84</v>
      </c>
      <c r="D129" s="90">
        <f>UGAROMLITAL2002!P15</f>
        <v>0</v>
      </c>
      <c r="E129" s="123">
        <f>UGAROMLITAL2002!Q15</f>
        <v>0</v>
      </c>
      <c r="F129" s="132">
        <f>UGAROMLITAL2002!R15</f>
        <v>0</v>
      </c>
      <c r="G129" s="90">
        <f>UGAROMLITAL2002!S15</f>
        <v>0</v>
      </c>
      <c r="H129" s="123">
        <f>UGAROMLITAL2002!T15</f>
        <v>0</v>
      </c>
      <c r="I129" s="132">
        <f>UGAROMLITAL2002!U15</f>
        <v>0</v>
      </c>
      <c r="J129" s="135">
        <f>UGAROMLITAL2002!E15</f>
        <v>0</v>
      </c>
      <c r="K129" s="88"/>
    </row>
    <row r="130" spans="1:11" s="1" customFormat="1" ht="15" customHeight="1" thickBot="1" x14ac:dyDescent="0.3">
      <c r="A130" s="79"/>
      <c r="B130" s="85"/>
      <c r="C130" s="116" t="str">
        <f>UGAROMLITAL2002!$H$3</f>
        <v>##-###</v>
      </c>
      <c r="D130" s="94"/>
      <c r="E130" s="97"/>
      <c r="F130" s="94"/>
      <c r="G130" s="94"/>
      <c r="H130" s="94"/>
      <c r="I130" s="98"/>
      <c r="J130" s="131" t="str">
        <f>UGAROMLITAL2002!D15</f>
        <v/>
      </c>
      <c r="K130" s="88"/>
    </row>
    <row r="131" spans="1:11" s="1" customFormat="1" ht="15" customHeight="1" x14ac:dyDescent="0.25">
      <c r="A131" s="79"/>
      <c r="B131" s="85"/>
      <c r="C131" s="117" t="s">
        <v>86</v>
      </c>
      <c r="D131" s="99"/>
      <c r="E131" s="100" t="s">
        <v>87</v>
      </c>
      <c r="F131" s="101"/>
      <c r="G131" s="94"/>
      <c r="H131" s="94"/>
      <c r="I131" s="102" t="s">
        <v>88</v>
      </c>
      <c r="J131" s="103">
        <f ca="1">TODAY()</f>
        <v>41280</v>
      </c>
      <c r="K131" s="88"/>
    </row>
    <row r="132" spans="1:11" s="1" customFormat="1" ht="15" customHeight="1" x14ac:dyDescent="0.25">
      <c r="A132" s="79"/>
      <c r="B132" s="85"/>
      <c r="C132" s="116" t="str">
        <f>UGAROMLITAL2002!$C$3</f>
        <v>Name Name</v>
      </c>
      <c r="D132" s="104" t="s">
        <v>90</v>
      </c>
      <c r="E132" s="105" t="s">
        <v>91</v>
      </c>
      <c r="F132" s="106" t="s">
        <v>92</v>
      </c>
      <c r="G132" s="85"/>
      <c r="H132" s="107"/>
      <c r="I132" s="93"/>
      <c r="J132" s="102"/>
      <c r="K132" s="88"/>
    </row>
    <row r="133" spans="1:11" s="1" customFormat="1" ht="15" customHeight="1" thickBot="1" x14ac:dyDescent="0.3">
      <c r="A133" s="79"/>
      <c r="B133" s="85"/>
      <c r="C133" s="118"/>
      <c r="D133" s="126"/>
      <c r="E133" s="127"/>
      <c r="F133" s="128"/>
      <c r="G133" s="94"/>
      <c r="H133" s="107"/>
      <c r="I133" s="107" t="s">
        <v>93</v>
      </c>
      <c r="J133" s="107" t="str">
        <f>UGAROMLITAL2002!$C$3</f>
        <v>Name Name</v>
      </c>
      <c r="K133" s="88"/>
    </row>
    <row r="134" spans="1:11" s="1" customFormat="1" ht="15" customHeight="1" thickBot="1" x14ac:dyDescent="0.3">
      <c r="A134" s="79"/>
      <c r="B134" s="108"/>
      <c r="C134" s="109"/>
      <c r="D134" s="110"/>
      <c r="E134" s="110"/>
      <c r="F134" s="110"/>
      <c r="G134" s="109"/>
      <c r="H134" s="109"/>
      <c r="I134" s="109"/>
      <c r="J134" s="111"/>
      <c r="K134" s="112"/>
    </row>
    <row r="135" spans="1:11" s="1" customFormat="1" ht="15" customHeight="1" x14ac:dyDescent="0.25">
      <c r="A135" s="113"/>
      <c r="B135" s="113"/>
      <c r="C135" s="113"/>
      <c r="D135" s="114"/>
      <c r="E135" s="114"/>
      <c r="F135" s="114"/>
      <c r="G135" s="113"/>
      <c r="H135" s="113"/>
      <c r="I135" s="113"/>
      <c r="J135" s="115"/>
      <c r="K135" s="113"/>
    </row>
    <row r="136" spans="1:11" s="1" customFormat="1" ht="15" customHeight="1" thickBot="1" x14ac:dyDescent="0.3">
      <c r="A136" s="79"/>
      <c r="B136" s="79"/>
      <c r="C136" s="79"/>
      <c r="D136" s="79"/>
      <c r="E136" s="79"/>
      <c r="F136" s="79"/>
      <c r="G136" s="79"/>
      <c r="H136" s="79"/>
      <c r="I136" s="79"/>
      <c r="J136" s="80"/>
      <c r="K136" s="79"/>
    </row>
    <row r="137" spans="1:11" s="1" customFormat="1" ht="15" customHeight="1" thickBot="1" x14ac:dyDescent="0.3">
      <c r="A137" s="79"/>
      <c r="B137" s="81"/>
      <c r="C137" s="82"/>
      <c r="D137" s="82"/>
      <c r="E137" s="82"/>
      <c r="F137" s="82"/>
      <c r="G137" s="82"/>
      <c r="H137" s="82"/>
      <c r="I137" s="82"/>
      <c r="J137" s="83"/>
      <c r="K137" s="84"/>
    </row>
    <row r="138" spans="1:11" s="1" customFormat="1" ht="15" customHeight="1" x14ac:dyDescent="0.25">
      <c r="A138" s="79"/>
      <c r="B138" s="85"/>
      <c r="C138" s="86" t="s">
        <v>8</v>
      </c>
      <c r="D138" s="120" t="s">
        <v>94</v>
      </c>
      <c r="E138" s="121" t="s">
        <v>96</v>
      </c>
      <c r="F138" s="121" t="s">
        <v>95</v>
      </c>
      <c r="G138" s="134" t="s">
        <v>97</v>
      </c>
      <c r="H138" s="87" t="s">
        <v>79</v>
      </c>
      <c r="I138" s="87" t="s">
        <v>81</v>
      </c>
      <c r="J138" s="87" t="s">
        <v>82</v>
      </c>
      <c r="K138" s="88"/>
    </row>
    <row r="139" spans="1:11" s="1" customFormat="1" ht="15" customHeight="1" thickBot="1" x14ac:dyDescent="0.3">
      <c r="A139" s="79"/>
      <c r="B139" s="85"/>
      <c r="C139" s="89" t="str">
        <f>UGAROMLITAL2002!B16</f>
        <v>Student 10</v>
      </c>
      <c r="D139" s="90">
        <f>UGAROMLITAL2002!F16</f>
        <v>0</v>
      </c>
      <c r="E139" s="123">
        <f>UGAROMLITAL2002!G16</f>
        <v>0</v>
      </c>
      <c r="F139" s="123">
        <f>UGAROMLITAL2002!H16</f>
        <v>0</v>
      </c>
      <c r="G139" s="91">
        <f>UGAROMLITAL2002!I16</f>
        <v>0</v>
      </c>
      <c r="H139" s="133">
        <f>UGAROMLITAL2002!J16</f>
        <v>0</v>
      </c>
      <c r="I139" s="129">
        <f>UGAROMLITAL2002!W16</f>
        <v>0</v>
      </c>
      <c r="J139" s="130">
        <f>UGAROMLITAL2002!X16</f>
        <v>0</v>
      </c>
      <c r="K139" s="88"/>
    </row>
    <row r="140" spans="1:11" s="1" customFormat="1" ht="15" customHeight="1" x14ac:dyDescent="0.25">
      <c r="A140" s="79"/>
      <c r="B140" s="85"/>
      <c r="C140" s="92"/>
      <c r="D140" s="120" t="s">
        <v>98</v>
      </c>
      <c r="E140" s="121" t="s">
        <v>99</v>
      </c>
      <c r="F140" s="121" t="s">
        <v>99</v>
      </c>
      <c r="G140" s="134" t="s">
        <v>100</v>
      </c>
      <c r="H140" s="87" t="s">
        <v>102</v>
      </c>
      <c r="I140" s="87" t="s">
        <v>101</v>
      </c>
      <c r="J140" s="124"/>
      <c r="K140" s="88"/>
    </row>
    <row r="141" spans="1:11" s="1" customFormat="1" ht="15" customHeight="1" thickBot="1" x14ac:dyDescent="0.3">
      <c r="A141" s="79"/>
      <c r="B141" s="85"/>
      <c r="C141" s="116" t="str">
        <f>UGAROMLITAL2002!$C$2</f>
        <v>SemeYYYY</v>
      </c>
      <c r="D141" s="90">
        <f>UGAROMLITAL2002!K16</f>
        <v>0</v>
      </c>
      <c r="E141" s="123">
        <f>UGAROMLITAL2002!L16</f>
        <v>0</v>
      </c>
      <c r="F141" s="123">
        <f>UGAROMLITAL2002!M16</f>
        <v>0</v>
      </c>
      <c r="G141" s="91">
        <f>UGAROMLITAL2002!N16</f>
        <v>0</v>
      </c>
      <c r="H141" s="133">
        <f>UGAROMLITAL2002!O16</f>
        <v>0</v>
      </c>
      <c r="I141" s="129">
        <f>UGAROMLITAL2002!V16</f>
        <v>0</v>
      </c>
      <c r="J141" s="125"/>
      <c r="K141" s="88"/>
    </row>
    <row r="142" spans="1:11" s="1" customFormat="1" ht="15" customHeight="1" thickBot="1" x14ac:dyDescent="0.3">
      <c r="A142" s="79"/>
      <c r="B142" s="85"/>
      <c r="C142" s="117" t="s">
        <v>80</v>
      </c>
      <c r="D142" s="94"/>
      <c r="E142" s="94"/>
      <c r="F142" s="94"/>
      <c r="G142" s="94"/>
      <c r="H142" s="82"/>
      <c r="I142" s="97"/>
      <c r="J142" s="95"/>
      <c r="K142" s="88"/>
    </row>
    <row r="143" spans="1:11" s="1" customFormat="1" ht="15" customHeight="1" x14ac:dyDescent="0.25">
      <c r="A143" s="79"/>
      <c r="B143" s="85"/>
      <c r="C143" s="116" t="str">
        <f>UGAROMLITAL2002!$H$2</f>
        <v>ITAL2002</v>
      </c>
      <c r="D143" s="120" t="s">
        <v>104</v>
      </c>
      <c r="E143" s="121" t="s">
        <v>103</v>
      </c>
      <c r="F143" s="87" t="s">
        <v>106</v>
      </c>
      <c r="G143" s="120" t="s">
        <v>107</v>
      </c>
      <c r="H143" s="121" t="s">
        <v>105</v>
      </c>
      <c r="I143" s="122" t="s">
        <v>108</v>
      </c>
      <c r="J143" s="96" t="s">
        <v>83</v>
      </c>
      <c r="K143" s="88"/>
    </row>
    <row r="144" spans="1:11" s="1" customFormat="1" ht="15" customHeight="1" thickBot="1" x14ac:dyDescent="0.3">
      <c r="A144" s="79"/>
      <c r="B144" s="85"/>
      <c r="C144" s="117" t="s">
        <v>84</v>
      </c>
      <c r="D144" s="90">
        <f>UGAROMLITAL2002!P16</f>
        <v>0</v>
      </c>
      <c r="E144" s="123">
        <f>UGAROMLITAL2002!Q16</f>
        <v>0</v>
      </c>
      <c r="F144" s="132">
        <f>UGAROMLITAL2002!R16</f>
        <v>0</v>
      </c>
      <c r="G144" s="90">
        <f>UGAROMLITAL2002!S16</f>
        <v>0</v>
      </c>
      <c r="H144" s="123">
        <f>UGAROMLITAL2002!T16</f>
        <v>0</v>
      </c>
      <c r="I144" s="132">
        <f>UGAROMLITAL2002!U16</f>
        <v>0</v>
      </c>
      <c r="J144" s="135">
        <f>UGAROMLITAL2002!E16</f>
        <v>0</v>
      </c>
      <c r="K144" s="88"/>
    </row>
    <row r="145" spans="1:11" s="1" customFormat="1" ht="15" customHeight="1" thickBot="1" x14ac:dyDescent="0.3">
      <c r="A145" s="79"/>
      <c r="B145" s="85"/>
      <c r="C145" s="116" t="str">
        <f>UGAROMLITAL2002!$H$3</f>
        <v>##-###</v>
      </c>
      <c r="D145" s="94"/>
      <c r="E145" s="97"/>
      <c r="F145" s="94"/>
      <c r="G145" s="94"/>
      <c r="H145" s="94"/>
      <c r="I145" s="98"/>
      <c r="J145" s="131" t="str">
        <f>UGAROMLITAL2002!D16</f>
        <v/>
      </c>
      <c r="K145" s="88"/>
    </row>
    <row r="146" spans="1:11" s="1" customFormat="1" ht="15" customHeight="1" x14ac:dyDescent="0.25">
      <c r="A146" s="79"/>
      <c r="B146" s="85"/>
      <c r="C146" s="117" t="s">
        <v>86</v>
      </c>
      <c r="D146" s="99"/>
      <c r="E146" s="100" t="s">
        <v>87</v>
      </c>
      <c r="F146" s="101"/>
      <c r="G146" s="94"/>
      <c r="H146" s="94"/>
      <c r="I146" s="102" t="s">
        <v>88</v>
      </c>
      <c r="J146" s="103">
        <f ca="1">TODAY()</f>
        <v>41280</v>
      </c>
      <c r="K146" s="88"/>
    </row>
    <row r="147" spans="1:11" s="1" customFormat="1" ht="15" customHeight="1" x14ac:dyDescent="0.25">
      <c r="A147" s="79"/>
      <c r="B147" s="85"/>
      <c r="C147" s="116" t="str">
        <f>UGAROMLITAL2002!$C$3</f>
        <v>Name Name</v>
      </c>
      <c r="D147" s="104" t="s">
        <v>90</v>
      </c>
      <c r="E147" s="105" t="s">
        <v>91</v>
      </c>
      <c r="F147" s="106" t="s">
        <v>92</v>
      </c>
      <c r="G147" s="85"/>
      <c r="H147" s="107"/>
      <c r="I147" s="93"/>
      <c r="J147" s="102"/>
      <c r="K147" s="88"/>
    </row>
    <row r="148" spans="1:11" s="1" customFormat="1" ht="15" customHeight="1" thickBot="1" x14ac:dyDescent="0.3">
      <c r="A148" s="79"/>
      <c r="B148" s="85"/>
      <c r="C148" s="118"/>
      <c r="D148" s="126"/>
      <c r="E148" s="127"/>
      <c r="F148" s="128"/>
      <c r="G148" s="94"/>
      <c r="H148" s="107"/>
      <c r="I148" s="107" t="s">
        <v>93</v>
      </c>
      <c r="J148" s="107" t="str">
        <f>UGAROMLITAL2002!$C$3</f>
        <v>Name Name</v>
      </c>
      <c r="K148" s="88"/>
    </row>
    <row r="149" spans="1:11" s="1" customFormat="1" ht="15" customHeight="1" thickBot="1" x14ac:dyDescent="0.3">
      <c r="A149" s="79"/>
      <c r="B149" s="108"/>
      <c r="C149" s="109"/>
      <c r="D149" s="110"/>
      <c r="E149" s="110"/>
      <c r="F149" s="110"/>
      <c r="G149" s="109"/>
      <c r="H149" s="109"/>
      <c r="I149" s="109"/>
      <c r="J149" s="111"/>
      <c r="K149" s="112"/>
    </row>
    <row r="150" spans="1:11" s="1" customFormat="1" ht="15" customHeight="1" x14ac:dyDescent="0.25">
      <c r="A150" s="113"/>
      <c r="B150" s="113"/>
      <c r="C150" s="113"/>
      <c r="D150" s="114"/>
      <c r="E150" s="114"/>
      <c r="F150" s="114"/>
      <c r="G150" s="113"/>
      <c r="H150" s="113"/>
      <c r="I150" s="113"/>
      <c r="J150" s="115"/>
      <c r="K150" s="113"/>
    </row>
    <row r="151" spans="1:11" s="1" customFormat="1" ht="15" customHeight="1" thickBot="1" x14ac:dyDescent="0.3">
      <c r="A151" s="79"/>
      <c r="B151" s="79"/>
      <c r="C151" s="79"/>
      <c r="D151" s="79"/>
      <c r="E151" s="79"/>
      <c r="F151" s="79"/>
      <c r="G151" s="79"/>
      <c r="H151" s="79"/>
      <c r="I151" s="79"/>
      <c r="J151" s="80"/>
      <c r="K151" s="79"/>
    </row>
    <row r="152" spans="1:11" s="1" customFormat="1" ht="15" customHeight="1" thickBot="1" x14ac:dyDescent="0.3">
      <c r="A152" s="79"/>
      <c r="B152" s="81"/>
      <c r="C152" s="82"/>
      <c r="D152" s="82"/>
      <c r="E152" s="82"/>
      <c r="F152" s="82"/>
      <c r="G152" s="82"/>
      <c r="H152" s="82"/>
      <c r="I152" s="82"/>
      <c r="J152" s="83"/>
      <c r="K152" s="84"/>
    </row>
    <row r="153" spans="1:11" s="1" customFormat="1" ht="15" customHeight="1" x14ac:dyDescent="0.25">
      <c r="A153" s="79"/>
      <c r="B153" s="85"/>
      <c r="C153" s="86" t="s">
        <v>8</v>
      </c>
      <c r="D153" s="120" t="s">
        <v>94</v>
      </c>
      <c r="E153" s="121" t="s">
        <v>96</v>
      </c>
      <c r="F153" s="121" t="s">
        <v>95</v>
      </c>
      <c r="G153" s="134" t="s">
        <v>97</v>
      </c>
      <c r="H153" s="87" t="s">
        <v>79</v>
      </c>
      <c r="I153" s="87" t="s">
        <v>81</v>
      </c>
      <c r="J153" s="87" t="s">
        <v>82</v>
      </c>
      <c r="K153" s="88"/>
    </row>
    <row r="154" spans="1:11" s="1" customFormat="1" ht="15" customHeight="1" thickBot="1" x14ac:dyDescent="0.3">
      <c r="A154" s="79"/>
      <c r="B154" s="85"/>
      <c r="C154" s="89" t="str">
        <f>UGAROMLITAL2002!B17</f>
        <v>Student 11</v>
      </c>
      <c r="D154" s="90">
        <f>UGAROMLITAL2002!F17</f>
        <v>0</v>
      </c>
      <c r="E154" s="123">
        <f>UGAROMLITAL2002!G17</f>
        <v>0</v>
      </c>
      <c r="F154" s="123">
        <f>UGAROMLITAL2002!H17</f>
        <v>0</v>
      </c>
      <c r="G154" s="91">
        <f>UGAROMLITAL2002!I17</f>
        <v>0</v>
      </c>
      <c r="H154" s="133">
        <f>UGAROMLITAL2002!J17</f>
        <v>0</v>
      </c>
      <c r="I154" s="129">
        <f>UGAROMLITAL2002!W17</f>
        <v>0</v>
      </c>
      <c r="J154" s="130">
        <f>UGAROMLITAL2002!X17</f>
        <v>0</v>
      </c>
      <c r="K154" s="88"/>
    </row>
    <row r="155" spans="1:11" s="1" customFormat="1" ht="15" customHeight="1" x14ac:dyDescent="0.25">
      <c r="A155" s="79"/>
      <c r="B155" s="85"/>
      <c r="C155" s="92"/>
      <c r="D155" s="120" t="s">
        <v>98</v>
      </c>
      <c r="E155" s="121" t="s">
        <v>99</v>
      </c>
      <c r="F155" s="121" t="s">
        <v>99</v>
      </c>
      <c r="G155" s="134" t="s">
        <v>100</v>
      </c>
      <c r="H155" s="87" t="s">
        <v>102</v>
      </c>
      <c r="I155" s="87" t="s">
        <v>101</v>
      </c>
      <c r="J155" s="124"/>
      <c r="K155" s="88"/>
    </row>
    <row r="156" spans="1:11" s="1" customFormat="1" ht="15" customHeight="1" thickBot="1" x14ac:dyDescent="0.3">
      <c r="A156" s="79"/>
      <c r="B156" s="85"/>
      <c r="C156" s="116" t="str">
        <f>UGAROMLITAL2002!$C$2</f>
        <v>SemeYYYY</v>
      </c>
      <c r="D156" s="90">
        <f>UGAROMLITAL2002!K17</f>
        <v>0</v>
      </c>
      <c r="E156" s="123">
        <f>UGAROMLITAL2002!L17</f>
        <v>0</v>
      </c>
      <c r="F156" s="123">
        <f>UGAROMLITAL2002!M17</f>
        <v>0</v>
      </c>
      <c r="G156" s="91">
        <f>UGAROMLITAL2002!N17</f>
        <v>0</v>
      </c>
      <c r="H156" s="133">
        <f>UGAROMLITAL2002!O17</f>
        <v>0</v>
      </c>
      <c r="I156" s="129">
        <f>UGAROMLITAL2002!V17</f>
        <v>0</v>
      </c>
      <c r="J156" s="125"/>
      <c r="K156" s="88"/>
    </row>
    <row r="157" spans="1:11" s="1" customFormat="1" ht="15" customHeight="1" thickBot="1" x14ac:dyDescent="0.3">
      <c r="A157" s="79"/>
      <c r="B157" s="85"/>
      <c r="C157" s="117" t="s">
        <v>80</v>
      </c>
      <c r="D157" s="94"/>
      <c r="E157" s="94"/>
      <c r="F157" s="94"/>
      <c r="G157" s="94"/>
      <c r="H157" s="82"/>
      <c r="I157" s="97"/>
      <c r="J157" s="95"/>
      <c r="K157" s="88"/>
    </row>
    <row r="158" spans="1:11" s="1" customFormat="1" ht="15" customHeight="1" x14ac:dyDescent="0.25">
      <c r="A158" s="79"/>
      <c r="B158" s="85"/>
      <c r="C158" s="116" t="str">
        <f>UGAROMLITAL2002!$H$2</f>
        <v>ITAL2002</v>
      </c>
      <c r="D158" s="120" t="s">
        <v>104</v>
      </c>
      <c r="E158" s="121" t="s">
        <v>103</v>
      </c>
      <c r="F158" s="87" t="s">
        <v>106</v>
      </c>
      <c r="G158" s="120" t="s">
        <v>107</v>
      </c>
      <c r="H158" s="121" t="s">
        <v>105</v>
      </c>
      <c r="I158" s="122" t="s">
        <v>108</v>
      </c>
      <c r="J158" s="96" t="s">
        <v>83</v>
      </c>
      <c r="K158" s="88"/>
    </row>
    <row r="159" spans="1:11" s="1" customFormat="1" ht="15" customHeight="1" thickBot="1" x14ac:dyDescent="0.3">
      <c r="A159" s="79"/>
      <c r="B159" s="85"/>
      <c r="C159" s="117" t="s">
        <v>84</v>
      </c>
      <c r="D159" s="90">
        <f>UGAROMLITAL2002!P17</f>
        <v>0</v>
      </c>
      <c r="E159" s="123">
        <f>UGAROMLITAL2002!Q17</f>
        <v>0</v>
      </c>
      <c r="F159" s="132">
        <f>UGAROMLITAL2002!R17</f>
        <v>0</v>
      </c>
      <c r="G159" s="90">
        <f>UGAROMLITAL2002!S17</f>
        <v>0</v>
      </c>
      <c r="H159" s="123">
        <f>UGAROMLITAL2002!T17</f>
        <v>0</v>
      </c>
      <c r="I159" s="132">
        <f>UGAROMLITAL2002!U17</f>
        <v>0</v>
      </c>
      <c r="J159" s="135">
        <f>UGAROMLITAL2002!E17</f>
        <v>0</v>
      </c>
      <c r="K159" s="88"/>
    </row>
    <row r="160" spans="1:11" s="1" customFormat="1" ht="15" customHeight="1" thickBot="1" x14ac:dyDescent="0.3">
      <c r="A160" s="79"/>
      <c r="B160" s="85"/>
      <c r="C160" s="116" t="str">
        <f>UGAROMLITAL2002!$H$3</f>
        <v>##-###</v>
      </c>
      <c r="D160" s="94"/>
      <c r="E160" s="97"/>
      <c r="F160" s="94"/>
      <c r="G160" s="94"/>
      <c r="H160" s="94"/>
      <c r="I160" s="98"/>
      <c r="J160" s="131" t="str">
        <f>UGAROMLITAL2002!D17</f>
        <v/>
      </c>
      <c r="K160" s="88"/>
    </row>
    <row r="161" spans="1:11" s="1" customFormat="1" ht="15" customHeight="1" x14ac:dyDescent="0.25">
      <c r="A161" s="79"/>
      <c r="B161" s="85"/>
      <c r="C161" s="117" t="s">
        <v>86</v>
      </c>
      <c r="D161" s="99"/>
      <c r="E161" s="100" t="s">
        <v>87</v>
      </c>
      <c r="F161" s="101"/>
      <c r="G161" s="94"/>
      <c r="H161" s="94"/>
      <c r="I161" s="102" t="s">
        <v>88</v>
      </c>
      <c r="J161" s="103">
        <f ca="1">TODAY()</f>
        <v>41280</v>
      </c>
      <c r="K161" s="88"/>
    </row>
    <row r="162" spans="1:11" s="1" customFormat="1" ht="15" customHeight="1" x14ac:dyDescent="0.25">
      <c r="A162" s="79"/>
      <c r="B162" s="85"/>
      <c r="C162" s="116" t="str">
        <f>UGAROMLITAL2002!$C$3</f>
        <v>Name Name</v>
      </c>
      <c r="D162" s="104" t="s">
        <v>90</v>
      </c>
      <c r="E162" s="105" t="s">
        <v>91</v>
      </c>
      <c r="F162" s="106" t="s">
        <v>92</v>
      </c>
      <c r="G162" s="85"/>
      <c r="H162" s="107"/>
      <c r="I162" s="93"/>
      <c r="J162" s="102"/>
      <c r="K162" s="88"/>
    </row>
    <row r="163" spans="1:11" s="1" customFormat="1" ht="15" customHeight="1" thickBot="1" x14ac:dyDescent="0.3">
      <c r="A163" s="79"/>
      <c r="B163" s="85"/>
      <c r="C163" s="118"/>
      <c r="D163" s="126"/>
      <c r="E163" s="127"/>
      <c r="F163" s="128"/>
      <c r="G163" s="94"/>
      <c r="H163" s="107"/>
      <c r="I163" s="107" t="s">
        <v>93</v>
      </c>
      <c r="J163" s="107" t="str">
        <f>UGAROMLITAL2002!$C$3</f>
        <v>Name Name</v>
      </c>
      <c r="K163" s="88"/>
    </row>
    <row r="164" spans="1:11" s="1" customFormat="1" ht="15" customHeight="1" thickBot="1" x14ac:dyDescent="0.3">
      <c r="A164" s="79"/>
      <c r="B164" s="108"/>
      <c r="C164" s="109"/>
      <c r="D164" s="110"/>
      <c r="E164" s="110"/>
      <c r="F164" s="110"/>
      <c r="G164" s="109"/>
      <c r="H164" s="109"/>
      <c r="I164" s="109"/>
      <c r="J164" s="111"/>
      <c r="K164" s="112"/>
    </row>
    <row r="165" spans="1:11" s="1" customFormat="1" ht="15" customHeight="1" x14ac:dyDescent="0.25">
      <c r="A165" s="113"/>
      <c r="B165" s="113"/>
      <c r="C165" s="113"/>
      <c r="D165" s="114"/>
      <c r="E165" s="114"/>
      <c r="F165" s="114"/>
      <c r="G165" s="113"/>
      <c r="H165" s="113"/>
      <c r="I165" s="113"/>
      <c r="J165" s="115"/>
      <c r="K165" s="113"/>
    </row>
    <row r="166" spans="1:11" s="1" customFormat="1" ht="15" customHeight="1" thickBot="1" x14ac:dyDescent="0.3">
      <c r="A166" s="79"/>
      <c r="B166" s="79"/>
      <c r="C166" s="79"/>
      <c r="D166" s="79"/>
      <c r="E166" s="79"/>
      <c r="F166" s="79"/>
      <c r="G166" s="79"/>
      <c r="H166" s="79"/>
      <c r="I166" s="79"/>
      <c r="J166" s="80"/>
      <c r="K166" s="79"/>
    </row>
    <row r="167" spans="1:11" s="1" customFormat="1" ht="15" customHeight="1" thickBot="1" x14ac:dyDescent="0.3">
      <c r="A167" s="79"/>
      <c r="B167" s="81"/>
      <c r="C167" s="82"/>
      <c r="D167" s="82"/>
      <c r="E167" s="82"/>
      <c r="F167" s="82"/>
      <c r="G167" s="82"/>
      <c r="H167" s="82"/>
      <c r="I167" s="82"/>
      <c r="J167" s="83"/>
      <c r="K167" s="84"/>
    </row>
    <row r="168" spans="1:11" s="1" customFormat="1" ht="15" customHeight="1" x14ac:dyDescent="0.25">
      <c r="A168" s="79"/>
      <c r="B168" s="85"/>
      <c r="C168" s="86" t="s">
        <v>8</v>
      </c>
      <c r="D168" s="120" t="s">
        <v>94</v>
      </c>
      <c r="E168" s="121" t="s">
        <v>96</v>
      </c>
      <c r="F168" s="121" t="s">
        <v>95</v>
      </c>
      <c r="G168" s="134" t="s">
        <v>97</v>
      </c>
      <c r="H168" s="87" t="s">
        <v>79</v>
      </c>
      <c r="I168" s="87" t="s">
        <v>81</v>
      </c>
      <c r="J168" s="87" t="s">
        <v>82</v>
      </c>
      <c r="K168" s="88"/>
    </row>
    <row r="169" spans="1:11" s="1" customFormat="1" ht="15" customHeight="1" thickBot="1" x14ac:dyDescent="0.3">
      <c r="A169" s="79"/>
      <c r="B169" s="85"/>
      <c r="C169" s="89" t="str">
        <f>UGAROMLITAL2002!B18</f>
        <v>Student 12</v>
      </c>
      <c r="D169" s="90">
        <f>UGAROMLITAL2002!F18</f>
        <v>0</v>
      </c>
      <c r="E169" s="123">
        <f>UGAROMLITAL2002!G18</f>
        <v>0</v>
      </c>
      <c r="F169" s="123">
        <f>UGAROMLITAL2002!H18</f>
        <v>0</v>
      </c>
      <c r="G169" s="91">
        <f>UGAROMLITAL2002!I18</f>
        <v>0</v>
      </c>
      <c r="H169" s="133">
        <f>UGAROMLITAL2002!J18</f>
        <v>0</v>
      </c>
      <c r="I169" s="129">
        <f>UGAROMLITAL2002!W18</f>
        <v>0</v>
      </c>
      <c r="J169" s="130">
        <f>UGAROMLITAL2002!X18</f>
        <v>0</v>
      </c>
      <c r="K169" s="88"/>
    </row>
    <row r="170" spans="1:11" s="1" customFormat="1" ht="15" customHeight="1" x14ac:dyDescent="0.25">
      <c r="A170" s="79"/>
      <c r="B170" s="85"/>
      <c r="C170" s="92"/>
      <c r="D170" s="120" t="s">
        <v>98</v>
      </c>
      <c r="E170" s="121" t="s">
        <v>99</v>
      </c>
      <c r="F170" s="121" t="s">
        <v>99</v>
      </c>
      <c r="G170" s="134" t="s">
        <v>100</v>
      </c>
      <c r="H170" s="87" t="s">
        <v>102</v>
      </c>
      <c r="I170" s="87" t="s">
        <v>101</v>
      </c>
      <c r="J170" s="124"/>
      <c r="K170" s="88"/>
    </row>
    <row r="171" spans="1:11" s="1" customFormat="1" ht="15" customHeight="1" thickBot="1" x14ac:dyDescent="0.3">
      <c r="A171" s="79"/>
      <c r="B171" s="85"/>
      <c r="C171" s="116" t="str">
        <f>UGAROMLITAL2002!$C$2</f>
        <v>SemeYYYY</v>
      </c>
      <c r="D171" s="90">
        <f>UGAROMLITAL2002!K18</f>
        <v>0</v>
      </c>
      <c r="E171" s="123">
        <f>UGAROMLITAL2002!L18</f>
        <v>0</v>
      </c>
      <c r="F171" s="123">
        <f>UGAROMLITAL2002!M18</f>
        <v>0</v>
      </c>
      <c r="G171" s="91">
        <f>UGAROMLITAL2002!N18</f>
        <v>0</v>
      </c>
      <c r="H171" s="133">
        <f>UGAROMLITAL2002!O18</f>
        <v>0</v>
      </c>
      <c r="I171" s="129">
        <f>UGAROMLITAL2002!V18</f>
        <v>0</v>
      </c>
      <c r="J171" s="125"/>
      <c r="K171" s="88"/>
    </row>
    <row r="172" spans="1:11" s="1" customFormat="1" ht="15" customHeight="1" thickBot="1" x14ac:dyDescent="0.3">
      <c r="A172" s="79"/>
      <c r="B172" s="85"/>
      <c r="C172" s="117" t="s">
        <v>80</v>
      </c>
      <c r="D172" s="94"/>
      <c r="E172" s="94"/>
      <c r="F172" s="94"/>
      <c r="G172" s="94"/>
      <c r="H172" s="82"/>
      <c r="I172" s="97"/>
      <c r="J172" s="95"/>
      <c r="K172" s="88"/>
    </row>
    <row r="173" spans="1:11" s="1" customFormat="1" ht="15" customHeight="1" x14ac:dyDescent="0.25">
      <c r="A173" s="79"/>
      <c r="B173" s="85"/>
      <c r="C173" s="116" t="str">
        <f>UGAROMLITAL2002!$H$2</f>
        <v>ITAL2002</v>
      </c>
      <c r="D173" s="120" t="s">
        <v>104</v>
      </c>
      <c r="E173" s="121" t="s">
        <v>103</v>
      </c>
      <c r="F173" s="87" t="s">
        <v>106</v>
      </c>
      <c r="G173" s="120" t="s">
        <v>107</v>
      </c>
      <c r="H173" s="121" t="s">
        <v>105</v>
      </c>
      <c r="I173" s="122" t="s">
        <v>108</v>
      </c>
      <c r="J173" s="96" t="s">
        <v>83</v>
      </c>
      <c r="K173" s="88"/>
    </row>
    <row r="174" spans="1:11" s="1" customFormat="1" ht="15" customHeight="1" thickBot="1" x14ac:dyDescent="0.3">
      <c r="A174" s="79"/>
      <c r="B174" s="85"/>
      <c r="C174" s="117" t="s">
        <v>84</v>
      </c>
      <c r="D174" s="90">
        <f>UGAROMLITAL2002!P18</f>
        <v>0</v>
      </c>
      <c r="E174" s="123">
        <f>UGAROMLITAL2002!Q18</f>
        <v>0</v>
      </c>
      <c r="F174" s="132">
        <f>UGAROMLITAL2002!R18</f>
        <v>0</v>
      </c>
      <c r="G174" s="90">
        <f>UGAROMLITAL2002!S18</f>
        <v>0</v>
      </c>
      <c r="H174" s="123">
        <f>UGAROMLITAL2002!T18</f>
        <v>0</v>
      </c>
      <c r="I174" s="132">
        <f>UGAROMLITAL2002!U18</f>
        <v>0</v>
      </c>
      <c r="J174" s="135">
        <f>UGAROMLITAL2002!E18</f>
        <v>0</v>
      </c>
      <c r="K174" s="88"/>
    </row>
    <row r="175" spans="1:11" s="1" customFormat="1" ht="15" customHeight="1" thickBot="1" x14ac:dyDescent="0.3">
      <c r="A175" s="79"/>
      <c r="B175" s="85"/>
      <c r="C175" s="116" t="str">
        <f>UGAROMLITAL2002!$H$3</f>
        <v>##-###</v>
      </c>
      <c r="D175" s="94"/>
      <c r="E175" s="97"/>
      <c r="F175" s="94"/>
      <c r="G175" s="94"/>
      <c r="H175" s="94"/>
      <c r="I175" s="98"/>
      <c r="J175" s="131" t="str">
        <f>UGAROMLITAL2002!D18</f>
        <v/>
      </c>
      <c r="K175" s="88"/>
    </row>
    <row r="176" spans="1:11" s="1" customFormat="1" ht="15" customHeight="1" x14ac:dyDescent="0.25">
      <c r="A176" s="79"/>
      <c r="B176" s="85"/>
      <c r="C176" s="117" t="s">
        <v>86</v>
      </c>
      <c r="D176" s="99"/>
      <c r="E176" s="100" t="s">
        <v>87</v>
      </c>
      <c r="F176" s="101"/>
      <c r="G176" s="94"/>
      <c r="H176" s="94"/>
      <c r="I176" s="102" t="s">
        <v>88</v>
      </c>
      <c r="J176" s="103">
        <f ca="1">TODAY()</f>
        <v>41280</v>
      </c>
      <c r="K176" s="88"/>
    </row>
    <row r="177" spans="1:11" s="1" customFormat="1" ht="15" customHeight="1" x14ac:dyDescent="0.25">
      <c r="A177" s="79"/>
      <c r="B177" s="85"/>
      <c r="C177" s="116" t="str">
        <f>UGAROMLITAL2002!$C$3</f>
        <v>Name Name</v>
      </c>
      <c r="D177" s="104" t="s">
        <v>90</v>
      </c>
      <c r="E177" s="105" t="s">
        <v>91</v>
      </c>
      <c r="F177" s="106" t="s">
        <v>92</v>
      </c>
      <c r="G177" s="85"/>
      <c r="H177" s="107"/>
      <c r="I177" s="93"/>
      <c r="J177" s="102"/>
      <c r="K177" s="88"/>
    </row>
    <row r="178" spans="1:11" s="1" customFormat="1" ht="15" customHeight="1" thickBot="1" x14ac:dyDescent="0.3">
      <c r="A178" s="79"/>
      <c r="B178" s="85"/>
      <c r="C178" s="118"/>
      <c r="D178" s="126"/>
      <c r="E178" s="127"/>
      <c r="F178" s="128"/>
      <c r="G178" s="94"/>
      <c r="H178" s="107"/>
      <c r="I178" s="107" t="s">
        <v>93</v>
      </c>
      <c r="J178" s="107" t="str">
        <f>UGAROMLITAL2002!$C$3</f>
        <v>Name Name</v>
      </c>
      <c r="K178" s="88"/>
    </row>
    <row r="179" spans="1:11" s="1" customFormat="1" ht="15" customHeight="1" thickBot="1" x14ac:dyDescent="0.3">
      <c r="A179" s="79"/>
      <c r="B179" s="108"/>
      <c r="C179" s="109"/>
      <c r="D179" s="110"/>
      <c r="E179" s="110"/>
      <c r="F179" s="110"/>
      <c r="G179" s="109"/>
      <c r="H179" s="109"/>
      <c r="I179" s="109"/>
      <c r="J179" s="111"/>
      <c r="K179" s="112"/>
    </row>
    <row r="180" spans="1:11" s="1" customFormat="1" ht="15" customHeight="1" x14ac:dyDescent="0.25">
      <c r="A180" s="113"/>
      <c r="B180" s="113"/>
      <c r="C180" s="113"/>
      <c r="D180" s="114"/>
      <c r="E180" s="114"/>
      <c r="F180" s="114"/>
      <c r="G180" s="113"/>
      <c r="H180" s="113"/>
      <c r="I180" s="113"/>
      <c r="J180" s="115"/>
      <c r="K180" s="113"/>
    </row>
    <row r="181" spans="1:11" s="1" customFormat="1" ht="15" customHeight="1" thickBot="1" x14ac:dyDescent="0.3">
      <c r="A181" s="79"/>
      <c r="B181" s="79"/>
      <c r="C181" s="79"/>
      <c r="D181" s="79"/>
      <c r="E181" s="79"/>
      <c r="F181" s="79"/>
      <c r="G181" s="79"/>
      <c r="H181" s="79"/>
      <c r="I181" s="79"/>
      <c r="J181" s="80"/>
      <c r="K181" s="79"/>
    </row>
    <row r="182" spans="1:11" s="1" customFormat="1" ht="15" customHeight="1" thickBot="1" x14ac:dyDescent="0.3">
      <c r="A182" s="79"/>
      <c r="B182" s="81"/>
      <c r="C182" s="82"/>
      <c r="D182" s="82"/>
      <c r="E182" s="82"/>
      <c r="F182" s="82"/>
      <c r="G182" s="82"/>
      <c r="H182" s="82"/>
      <c r="I182" s="82"/>
      <c r="J182" s="83"/>
      <c r="K182" s="84"/>
    </row>
    <row r="183" spans="1:11" s="1" customFormat="1" ht="15" customHeight="1" x14ac:dyDescent="0.25">
      <c r="A183" s="79"/>
      <c r="B183" s="85"/>
      <c r="C183" s="86" t="s">
        <v>8</v>
      </c>
      <c r="D183" s="120" t="s">
        <v>94</v>
      </c>
      <c r="E183" s="121" t="s">
        <v>96</v>
      </c>
      <c r="F183" s="121" t="s">
        <v>95</v>
      </c>
      <c r="G183" s="134" t="s">
        <v>97</v>
      </c>
      <c r="H183" s="87" t="s">
        <v>79</v>
      </c>
      <c r="I183" s="87" t="s">
        <v>81</v>
      </c>
      <c r="J183" s="87" t="s">
        <v>82</v>
      </c>
      <c r="K183" s="88"/>
    </row>
    <row r="184" spans="1:11" s="1" customFormat="1" ht="15" customHeight="1" thickBot="1" x14ac:dyDescent="0.3">
      <c r="A184" s="79"/>
      <c r="B184" s="85"/>
      <c r="C184" s="89" t="str">
        <f>UGAROMLITAL2002!B19</f>
        <v>Student 13</v>
      </c>
      <c r="D184" s="90">
        <f>UGAROMLITAL2002!F19</f>
        <v>0</v>
      </c>
      <c r="E184" s="123">
        <f>UGAROMLITAL2002!G19</f>
        <v>0</v>
      </c>
      <c r="F184" s="123">
        <f>UGAROMLITAL2002!H19</f>
        <v>0</v>
      </c>
      <c r="G184" s="91">
        <f>UGAROMLITAL2002!I19</f>
        <v>0</v>
      </c>
      <c r="H184" s="133">
        <f>UGAROMLITAL2002!J19</f>
        <v>0</v>
      </c>
      <c r="I184" s="129">
        <f>UGAROMLITAL2002!W19</f>
        <v>0</v>
      </c>
      <c r="J184" s="130">
        <f>UGAROMLITAL2002!X19</f>
        <v>0</v>
      </c>
      <c r="K184" s="88"/>
    </row>
    <row r="185" spans="1:11" s="1" customFormat="1" ht="15" customHeight="1" x14ac:dyDescent="0.25">
      <c r="A185" s="79"/>
      <c r="B185" s="85"/>
      <c r="C185" s="92"/>
      <c r="D185" s="120" t="s">
        <v>98</v>
      </c>
      <c r="E185" s="121" t="s">
        <v>99</v>
      </c>
      <c r="F185" s="121" t="s">
        <v>99</v>
      </c>
      <c r="G185" s="134" t="s">
        <v>100</v>
      </c>
      <c r="H185" s="87" t="s">
        <v>102</v>
      </c>
      <c r="I185" s="87" t="s">
        <v>101</v>
      </c>
      <c r="J185" s="124"/>
      <c r="K185" s="88"/>
    </row>
    <row r="186" spans="1:11" s="1" customFormat="1" ht="15" customHeight="1" thickBot="1" x14ac:dyDescent="0.3">
      <c r="A186" s="79"/>
      <c r="B186" s="85"/>
      <c r="C186" s="116" t="str">
        <f>UGAROMLITAL2002!$C$2</f>
        <v>SemeYYYY</v>
      </c>
      <c r="D186" s="90">
        <f>UGAROMLITAL2002!K19</f>
        <v>0</v>
      </c>
      <c r="E186" s="123">
        <f>UGAROMLITAL2002!L19</f>
        <v>0</v>
      </c>
      <c r="F186" s="123">
        <f>UGAROMLITAL2002!M19</f>
        <v>0</v>
      </c>
      <c r="G186" s="91">
        <f>UGAROMLITAL2002!N19</f>
        <v>0</v>
      </c>
      <c r="H186" s="133">
        <f>UGAROMLITAL2002!O19</f>
        <v>0</v>
      </c>
      <c r="I186" s="129">
        <f>UGAROMLITAL2002!V19</f>
        <v>0</v>
      </c>
      <c r="J186" s="125"/>
      <c r="K186" s="88"/>
    </row>
    <row r="187" spans="1:11" s="1" customFormat="1" ht="15" customHeight="1" thickBot="1" x14ac:dyDescent="0.3">
      <c r="A187" s="79"/>
      <c r="B187" s="85"/>
      <c r="C187" s="117" t="s">
        <v>80</v>
      </c>
      <c r="D187" s="94"/>
      <c r="E187" s="94"/>
      <c r="F187" s="94"/>
      <c r="G187" s="94"/>
      <c r="H187" s="82"/>
      <c r="I187" s="97"/>
      <c r="J187" s="95"/>
      <c r="K187" s="88"/>
    </row>
    <row r="188" spans="1:11" s="1" customFormat="1" ht="15" customHeight="1" x14ac:dyDescent="0.25">
      <c r="A188" s="79"/>
      <c r="B188" s="85"/>
      <c r="C188" s="116" t="str">
        <f>UGAROMLITAL2002!$H$2</f>
        <v>ITAL2002</v>
      </c>
      <c r="D188" s="120" t="s">
        <v>104</v>
      </c>
      <c r="E188" s="121" t="s">
        <v>103</v>
      </c>
      <c r="F188" s="87" t="s">
        <v>106</v>
      </c>
      <c r="G188" s="120" t="s">
        <v>107</v>
      </c>
      <c r="H188" s="121" t="s">
        <v>105</v>
      </c>
      <c r="I188" s="122" t="s">
        <v>108</v>
      </c>
      <c r="J188" s="96" t="s">
        <v>83</v>
      </c>
      <c r="K188" s="88"/>
    </row>
    <row r="189" spans="1:11" s="1" customFormat="1" ht="15" customHeight="1" thickBot="1" x14ac:dyDescent="0.3">
      <c r="A189" s="79"/>
      <c r="B189" s="85"/>
      <c r="C189" s="117" t="s">
        <v>84</v>
      </c>
      <c r="D189" s="90">
        <f>UGAROMLITAL2002!P19</f>
        <v>0</v>
      </c>
      <c r="E189" s="123">
        <f>UGAROMLITAL2002!Q19</f>
        <v>0</v>
      </c>
      <c r="F189" s="132">
        <f>UGAROMLITAL2002!R19</f>
        <v>0</v>
      </c>
      <c r="G189" s="90">
        <f>UGAROMLITAL2002!S19</f>
        <v>0</v>
      </c>
      <c r="H189" s="123">
        <f>UGAROMLITAL2002!T19</f>
        <v>0</v>
      </c>
      <c r="I189" s="132">
        <f>UGAROMLITAL2002!U19</f>
        <v>0</v>
      </c>
      <c r="J189" s="135">
        <f>UGAROMLITAL2002!E19</f>
        <v>0</v>
      </c>
      <c r="K189" s="88"/>
    </row>
    <row r="190" spans="1:11" s="1" customFormat="1" ht="15" customHeight="1" thickBot="1" x14ac:dyDescent="0.3">
      <c r="A190" s="79"/>
      <c r="B190" s="85"/>
      <c r="C190" s="116" t="str">
        <f>UGAROMLITAL2002!$H$3</f>
        <v>##-###</v>
      </c>
      <c r="D190" s="94"/>
      <c r="E190" s="97"/>
      <c r="F190" s="94"/>
      <c r="G190" s="94"/>
      <c r="H190" s="94"/>
      <c r="I190" s="98"/>
      <c r="J190" s="131" t="str">
        <f>UGAROMLITAL2002!D19</f>
        <v/>
      </c>
      <c r="K190" s="88"/>
    </row>
    <row r="191" spans="1:11" s="1" customFormat="1" ht="15" customHeight="1" x14ac:dyDescent="0.25">
      <c r="A191" s="79"/>
      <c r="B191" s="85"/>
      <c r="C191" s="117" t="s">
        <v>86</v>
      </c>
      <c r="D191" s="99"/>
      <c r="E191" s="100" t="s">
        <v>87</v>
      </c>
      <c r="F191" s="101"/>
      <c r="G191" s="94"/>
      <c r="H191" s="94"/>
      <c r="I191" s="102" t="s">
        <v>88</v>
      </c>
      <c r="J191" s="103">
        <f ca="1">TODAY()</f>
        <v>41280</v>
      </c>
      <c r="K191" s="88"/>
    </row>
    <row r="192" spans="1:11" s="1" customFormat="1" ht="15" customHeight="1" x14ac:dyDescent="0.25">
      <c r="A192" s="79"/>
      <c r="B192" s="85"/>
      <c r="C192" s="116" t="str">
        <f>UGAROMLITAL2002!$C$3</f>
        <v>Name Name</v>
      </c>
      <c r="D192" s="104" t="s">
        <v>90</v>
      </c>
      <c r="E192" s="105" t="s">
        <v>91</v>
      </c>
      <c r="F192" s="106" t="s">
        <v>92</v>
      </c>
      <c r="G192" s="85"/>
      <c r="H192" s="107"/>
      <c r="I192" s="93"/>
      <c r="J192" s="102"/>
      <c r="K192" s="88"/>
    </row>
    <row r="193" spans="1:11" s="1" customFormat="1" ht="15" customHeight="1" thickBot="1" x14ac:dyDescent="0.3">
      <c r="A193" s="79"/>
      <c r="B193" s="85"/>
      <c r="C193" s="118"/>
      <c r="D193" s="126"/>
      <c r="E193" s="127"/>
      <c r="F193" s="128"/>
      <c r="G193" s="94"/>
      <c r="H193" s="107"/>
      <c r="I193" s="107" t="s">
        <v>93</v>
      </c>
      <c r="J193" s="107" t="str">
        <f>UGAROMLITAL2002!$C$3</f>
        <v>Name Name</v>
      </c>
      <c r="K193" s="88"/>
    </row>
    <row r="194" spans="1:11" s="1" customFormat="1" ht="15" customHeight="1" thickBot="1" x14ac:dyDescent="0.3">
      <c r="A194" s="79"/>
      <c r="B194" s="108"/>
      <c r="C194" s="109"/>
      <c r="D194" s="110"/>
      <c r="E194" s="110"/>
      <c r="F194" s="110"/>
      <c r="G194" s="109"/>
      <c r="H194" s="109"/>
      <c r="I194" s="109"/>
      <c r="J194" s="111"/>
      <c r="K194" s="112"/>
    </row>
    <row r="195" spans="1:11" s="1" customFormat="1" ht="15" customHeight="1" x14ac:dyDescent="0.25">
      <c r="A195" s="113"/>
      <c r="B195" s="113"/>
      <c r="C195" s="113"/>
      <c r="D195" s="114"/>
      <c r="E195" s="114"/>
      <c r="F195" s="114"/>
      <c r="G195" s="113"/>
      <c r="H195" s="113"/>
      <c r="I195" s="113"/>
      <c r="J195" s="115"/>
      <c r="K195" s="113"/>
    </row>
    <row r="196" spans="1:11" s="1" customFormat="1" ht="15" customHeight="1" thickBot="1" x14ac:dyDescent="0.3">
      <c r="A196" s="79"/>
      <c r="B196" s="79"/>
      <c r="C196" s="79"/>
      <c r="D196" s="79"/>
      <c r="E196" s="79"/>
      <c r="F196" s="79"/>
      <c r="G196" s="79"/>
      <c r="H196" s="79"/>
      <c r="I196" s="79"/>
      <c r="J196" s="80"/>
      <c r="K196" s="79"/>
    </row>
    <row r="197" spans="1:11" s="1" customFormat="1" ht="15" customHeight="1" thickBot="1" x14ac:dyDescent="0.3">
      <c r="A197" s="79"/>
      <c r="B197" s="81"/>
      <c r="C197" s="82"/>
      <c r="D197" s="82"/>
      <c r="E197" s="82"/>
      <c r="F197" s="82"/>
      <c r="G197" s="82"/>
      <c r="H197" s="82"/>
      <c r="I197" s="82"/>
      <c r="J197" s="83"/>
      <c r="K197" s="84"/>
    </row>
    <row r="198" spans="1:11" s="1" customFormat="1" ht="15" customHeight="1" x14ac:dyDescent="0.25">
      <c r="A198" s="79"/>
      <c r="B198" s="85"/>
      <c r="C198" s="86" t="s">
        <v>8</v>
      </c>
      <c r="D198" s="120" t="s">
        <v>94</v>
      </c>
      <c r="E198" s="121" t="s">
        <v>96</v>
      </c>
      <c r="F198" s="121" t="s">
        <v>95</v>
      </c>
      <c r="G198" s="134" t="s">
        <v>97</v>
      </c>
      <c r="H198" s="87" t="s">
        <v>79</v>
      </c>
      <c r="I198" s="87" t="s">
        <v>81</v>
      </c>
      <c r="J198" s="87" t="s">
        <v>82</v>
      </c>
      <c r="K198" s="88"/>
    </row>
    <row r="199" spans="1:11" s="1" customFormat="1" ht="15" customHeight="1" thickBot="1" x14ac:dyDescent="0.3">
      <c r="A199" s="79"/>
      <c r="B199" s="85"/>
      <c r="C199" s="89" t="str">
        <f>UGAROMLITAL2002!B20</f>
        <v>Student 14</v>
      </c>
      <c r="D199" s="90">
        <f>UGAROMLITAL2002!F20</f>
        <v>0</v>
      </c>
      <c r="E199" s="123">
        <f>UGAROMLITAL2002!G20</f>
        <v>0</v>
      </c>
      <c r="F199" s="123">
        <f>UGAROMLITAL2002!H20</f>
        <v>0</v>
      </c>
      <c r="G199" s="91">
        <f>UGAROMLITAL2002!I20</f>
        <v>0</v>
      </c>
      <c r="H199" s="133">
        <f>UGAROMLITAL2002!J20</f>
        <v>0</v>
      </c>
      <c r="I199" s="129">
        <f>UGAROMLITAL2002!W20</f>
        <v>0</v>
      </c>
      <c r="J199" s="130">
        <f>UGAROMLITAL2002!X20</f>
        <v>0</v>
      </c>
      <c r="K199" s="88"/>
    </row>
    <row r="200" spans="1:11" s="1" customFormat="1" ht="15" customHeight="1" x14ac:dyDescent="0.25">
      <c r="A200" s="79"/>
      <c r="B200" s="85"/>
      <c r="C200" s="92"/>
      <c r="D200" s="120" t="s">
        <v>98</v>
      </c>
      <c r="E200" s="121" t="s">
        <v>99</v>
      </c>
      <c r="F200" s="121" t="s">
        <v>99</v>
      </c>
      <c r="G200" s="134" t="s">
        <v>100</v>
      </c>
      <c r="H200" s="87" t="s">
        <v>102</v>
      </c>
      <c r="I200" s="87" t="s">
        <v>101</v>
      </c>
      <c r="J200" s="124"/>
      <c r="K200" s="88"/>
    </row>
    <row r="201" spans="1:11" s="1" customFormat="1" ht="15" customHeight="1" thickBot="1" x14ac:dyDescent="0.3">
      <c r="A201" s="79"/>
      <c r="B201" s="85"/>
      <c r="C201" s="116" t="str">
        <f>UGAROMLITAL2002!$C$2</f>
        <v>SemeYYYY</v>
      </c>
      <c r="D201" s="90">
        <f>UGAROMLITAL2002!K20</f>
        <v>0</v>
      </c>
      <c r="E201" s="123">
        <f>UGAROMLITAL2002!L20</f>
        <v>0</v>
      </c>
      <c r="F201" s="123">
        <f>UGAROMLITAL2002!M20</f>
        <v>0</v>
      </c>
      <c r="G201" s="91">
        <f>UGAROMLITAL2002!N20</f>
        <v>0</v>
      </c>
      <c r="H201" s="133">
        <f>UGAROMLITAL2002!O20</f>
        <v>0</v>
      </c>
      <c r="I201" s="129">
        <f>UGAROMLITAL2002!V20</f>
        <v>0</v>
      </c>
      <c r="J201" s="125"/>
      <c r="K201" s="88"/>
    </row>
    <row r="202" spans="1:11" s="1" customFormat="1" ht="15" customHeight="1" thickBot="1" x14ac:dyDescent="0.3">
      <c r="A202" s="79"/>
      <c r="B202" s="85"/>
      <c r="C202" s="117" t="s">
        <v>80</v>
      </c>
      <c r="D202" s="94"/>
      <c r="E202" s="94"/>
      <c r="F202" s="94"/>
      <c r="G202" s="94"/>
      <c r="H202" s="82"/>
      <c r="I202" s="97"/>
      <c r="J202" s="95"/>
      <c r="K202" s="88"/>
    </row>
    <row r="203" spans="1:11" s="1" customFormat="1" ht="15" customHeight="1" x14ac:dyDescent="0.25">
      <c r="A203" s="79"/>
      <c r="B203" s="85"/>
      <c r="C203" s="116" t="str">
        <f>UGAROMLITAL2002!$H$2</f>
        <v>ITAL2002</v>
      </c>
      <c r="D203" s="120" t="s">
        <v>104</v>
      </c>
      <c r="E203" s="121" t="s">
        <v>103</v>
      </c>
      <c r="F203" s="87" t="s">
        <v>106</v>
      </c>
      <c r="G203" s="120" t="s">
        <v>107</v>
      </c>
      <c r="H203" s="121" t="s">
        <v>105</v>
      </c>
      <c r="I203" s="122" t="s">
        <v>108</v>
      </c>
      <c r="J203" s="96" t="s">
        <v>83</v>
      </c>
      <c r="K203" s="88"/>
    </row>
    <row r="204" spans="1:11" s="1" customFormat="1" ht="15" customHeight="1" thickBot="1" x14ac:dyDescent="0.3">
      <c r="A204" s="79"/>
      <c r="B204" s="85"/>
      <c r="C204" s="117" t="s">
        <v>84</v>
      </c>
      <c r="D204" s="90">
        <f>UGAROMLITAL2002!P20</f>
        <v>0</v>
      </c>
      <c r="E204" s="123">
        <f>UGAROMLITAL2002!Q20</f>
        <v>0</v>
      </c>
      <c r="F204" s="132">
        <f>UGAROMLITAL2002!R20</f>
        <v>0</v>
      </c>
      <c r="G204" s="90">
        <f>UGAROMLITAL2002!S20</f>
        <v>0</v>
      </c>
      <c r="H204" s="123">
        <f>UGAROMLITAL2002!T20</f>
        <v>0</v>
      </c>
      <c r="I204" s="132">
        <f>UGAROMLITAL2002!U20</f>
        <v>0</v>
      </c>
      <c r="J204" s="135">
        <f>UGAROMLITAL2002!E20</f>
        <v>0</v>
      </c>
      <c r="K204" s="88"/>
    </row>
    <row r="205" spans="1:11" s="1" customFormat="1" ht="15" customHeight="1" thickBot="1" x14ac:dyDescent="0.3">
      <c r="A205" s="79"/>
      <c r="B205" s="85"/>
      <c r="C205" s="116" t="str">
        <f>UGAROMLITAL2002!$H$3</f>
        <v>##-###</v>
      </c>
      <c r="D205" s="94"/>
      <c r="E205" s="97"/>
      <c r="F205" s="94"/>
      <c r="G205" s="94"/>
      <c r="H205" s="94"/>
      <c r="I205" s="98"/>
      <c r="J205" s="131" t="str">
        <f>UGAROMLITAL2002!D20</f>
        <v/>
      </c>
      <c r="K205" s="88"/>
    </row>
    <row r="206" spans="1:11" s="1" customFormat="1" ht="15" customHeight="1" x14ac:dyDescent="0.25">
      <c r="A206" s="79"/>
      <c r="B206" s="85"/>
      <c r="C206" s="117" t="s">
        <v>86</v>
      </c>
      <c r="D206" s="99"/>
      <c r="E206" s="100" t="s">
        <v>87</v>
      </c>
      <c r="F206" s="101"/>
      <c r="G206" s="94"/>
      <c r="H206" s="94"/>
      <c r="I206" s="102" t="s">
        <v>88</v>
      </c>
      <c r="J206" s="103">
        <f ca="1">TODAY()</f>
        <v>41280</v>
      </c>
      <c r="K206" s="88"/>
    </row>
    <row r="207" spans="1:11" s="1" customFormat="1" ht="15" customHeight="1" x14ac:dyDescent="0.25">
      <c r="A207" s="79"/>
      <c r="B207" s="85"/>
      <c r="C207" s="116" t="str">
        <f>UGAROMLITAL2002!$C$3</f>
        <v>Name Name</v>
      </c>
      <c r="D207" s="104" t="s">
        <v>90</v>
      </c>
      <c r="E207" s="105" t="s">
        <v>91</v>
      </c>
      <c r="F207" s="106" t="s">
        <v>92</v>
      </c>
      <c r="G207" s="85"/>
      <c r="H207" s="107"/>
      <c r="I207" s="93"/>
      <c r="J207" s="102"/>
      <c r="K207" s="88"/>
    </row>
    <row r="208" spans="1:11" s="1" customFormat="1" ht="15" customHeight="1" thickBot="1" x14ac:dyDescent="0.3">
      <c r="A208" s="79"/>
      <c r="B208" s="85"/>
      <c r="C208" s="118"/>
      <c r="D208" s="126"/>
      <c r="E208" s="127"/>
      <c r="F208" s="128"/>
      <c r="G208" s="94"/>
      <c r="H208" s="107"/>
      <c r="I208" s="107" t="s">
        <v>93</v>
      </c>
      <c r="J208" s="107" t="str">
        <f>UGAROMLITAL2002!$C$3</f>
        <v>Name Name</v>
      </c>
      <c r="K208" s="88"/>
    </row>
    <row r="209" spans="1:11" s="1" customFormat="1" ht="15" customHeight="1" thickBot="1" x14ac:dyDescent="0.3">
      <c r="A209" s="79"/>
      <c r="B209" s="108"/>
      <c r="C209" s="109"/>
      <c r="D209" s="110"/>
      <c r="E209" s="110"/>
      <c r="F209" s="110"/>
      <c r="G209" s="109"/>
      <c r="H209" s="109"/>
      <c r="I209" s="109"/>
      <c r="J209" s="111"/>
      <c r="K209" s="112"/>
    </row>
    <row r="210" spans="1:11" s="1" customFormat="1" ht="15" customHeight="1" x14ac:dyDescent="0.25">
      <c r="A210" s="113"/>
      <c r="B210" s="113"/>
      <c r="C210" s="113"/>
      <c r="D210" s="114"/>
      <c r="E210" s="114"/>
      <c r="F210" s="114"/>
      <c r="G210" s="113"/>
      <c r="H210" s="113"/>
      <c r="I210" s="113"/>
      <c r="J210" s="115"/>
      <c r="K210" s="113"/>
    </row>
    <row r="211" spans="1:11" s="1" customFormat="1" ht="15" customHeight="1" thickBot="1" x14ac:dyDescent="0.3">
      <c r="A211" s="79"/>
      <c r="B211" s="79"/>
      <c r="C211" s="79"/>
      <c r="D211" s="79"/>
      <c r="E211" s="79"/>
      <c r="F211" s="79"/>
      <c r="G211" s="79"/>
      <c r="H211" s="79"/>
      <c r="I211" s="79"/>
      <c r="J211" s="80"/>
      <c r="K211" s="79"/>
    </row>
    <row r="212" spans="1:11" s="1" customFormat="1" ht="15" customHeight="1" thickBot="1" x14ac:dyDescent="0.3">
      <c r="A212" s="79"/>
      <c r="B212" s="81"/>
      <c r="C212" s="82"/>
      <c r="D212" s="82"/>
      <c r="E212" s="82"/>
      <c r="F212" s="82"/>
      <c r="G212" s="82"/>
      <c r="H212" s="82"/>
      <c r="I212" s="82"/>
      <c r="J212" s="83"/>
      <c r="K212" s="84"/>
    </row>
    <row r="213" spans="1:11" s="1" customFormat="1" ht="15" customHeight="1" x14ac:dyDescent="0.25">
      <c r="A213" s="79"/>
      <c r="B213" s="85"/>
      <c r="C213" s="86" t="s">
        <v>8</v>
      </c>
      <c r="D213" s="120" t="s">
        <v>94</v>
      </c>
      <c r="E213" s="121" t="s">
        <v>96</v>
      </c>
      <c r="F213" s="121" t="s">
        <v>95</v>
      </c>
      <c r="G213" s="134" t="s">
        <v>97</v>
      </c>
      <c r="H213" s="87" t="s">
        <v>79</v>
      </c>
      <c r="I213" s="87" t="s">
        <v>81</v>
      </c>
      <c r="J213" s="87" t="s">
        <v>82</v>
      </c>
      <c r="K213" s="88"/>
    </row>
    <row r="214" spans="1:11" s="1" customFormat="1" ht="15" customHeight="1" thickBot="1" x14ac:dyDescent="0.3">
      <c r="A214" s="79"/>
      <c r="B214" s="85"/>
      <c r="C214" s="89" t="str">
        <f>UGAROMLITAL2002!B21</f>
        <v>Student 15</v>
      </c>
      <c r="D214" s="90">
        <f>UGAROMLITAL2002!F21</f>
        <v>0</v>
      </c>
      <c r="E214" s="123">
        <f>UGAROMLITAL2002!G21</f>
        <v>0</v>
      </c>
      <c r="F214" s="123">
        <f>UGAROMLITAL2002!H21</f>
        <v>0</v>
      </c>
      <c r="G214" s="91">
        <f>UGAROMLITAL2002!I21</f>
        <v>0</v>
      </c>
      <c r="H214" s="133">
        <f>UGAROMLITAL2002!J21</f>
        <v>0</v>
      </c>
      <c r="I214" s="129">
        <f>UGAROMLITAL2002!W21</f>
        <v>0</v>
      </c>
      <c r="J214" s="130">
        <f>UGAROMLITAL2002!X21</f>
        <v>0</v>
      </c>
      <c r="K214" s="88"/>
    </row>
    <row r="215" spans="1:11" s="1" customFormat="1" ht="15" customHeight="1" x14ac:dyDescent="0.25">
      <c r="A215" s="79"/>
      <c r="B215" s="85"/>
      <c r="C215" s="92"/>
      <c r="D215" s="120" t="s">
        <v>98</v>
      </c>
      <c r="E215" s="121" t="s">
        <v>99</v>
      </c>
      <c r="F215" s="121" t="s">
        <v>99</v>
      </c>
      <c r="G215" s="134" t="s">
        <v>100</v>
      </c>
      <c r="H215" s="87" t="s">
        <v>102</v>
      </c>
      <c r="I215" s="87" t="s">
        <v>101</v>
      </c>
      <c r="J215" s="124"/>
      <c r="K215" s="88"/>
    </row>
    <row r="216" spans="1:11" s="1" customFormat="1" ht="15" customHeight="1" thickBot="1" x14ac:dyDescent="0.3">
      <c r="A216" s="79"/>
      <c r="B216" s="85"/>
      <c r="C216" s="116" t="str">
        <f>UGAROMLITAL2002!$C$2</f>
        <v>SemeYYYY</v>
      </c>
      <c r="D216" s="90">
        <f>UGAROMLITAL2002!K21</f>
        <v>0</v>
      </c>
      <c r="E216" s="123">
        <f>UGAROMLITAL2002!L21</f>
        <v>0</v>
      </c>
      <c r="F216" s="123">
        <f>UGAROMLITAL2002!M21</f>
        <v>0</v>
      </c>
      <c r="G216" s="91">
        <f>UGAROMLITAL2002!N21</f>
        <v>0</v>
      </c>
      <c r="H216" s="133">
        <f>UGAROMLITAL2002!O21</f>
        <v>0</v>
      </c>
      <c r="I216" s="129">
        <f>UGAROMLITAL2002!V21</f>
        <v>0</v>
      </c>
      <c r="J216" s="125"/>
      <c r="K216" s="88"/>
    </row>
    <row r="217" spans="1:11" s="1" customFormat="1" ht="15" customHeight="1" thickBot="1" x14ac:dyDescent="0.3">
      <c r="A217" s="79"/>
      <c r="B217" s="85"/>
      <c r="C217" s="117" t="s">
        <v>80</v>
      </c>
      <c r="D217" s="94"/>
      <c r="E217" s="94"/>
      <c r="F217" s="94"/>
      <c r="G217" s="94"/>
      <c r="H217" s="82"/>
      <c r="I217" s="97"/>
      <c r="J217" s="95"/>
      <c r="K217" s="88"/>
    </row>
    <row r="218" spans="1:11" s="1" customFormat="1" ht="15" customHeight="1" x14ac:dyDescent="0.25">
      <c r="A218" s="79"/>
      <c r="B218" s="85"/>
      <c r="C218" s="116" t="str">
        <f>UGAROMLITAL2002!$H$2</f>
        <v>ITAL2002</v>
      </c>
      <c r="D218" s="120" t="s">
        <v>104</v>
      </c>
      <c r="E218" s="121" t="s">
        <v>103</v>
      </c>
      <c r="F218" s="87" t="s">
        <v>106</v>
      </c>
      <c r="G218" s="120" t="s">
        <v>107</v>
      </c>
      <c r="H218" s="121" t="s">
        <v>105</v>
      </c>
      <c r="I218" s="122" t="s">
        <v>108</v>
      </c>
      <c r="J218" s="96" t="s">
        <v>83</v>
      </c>
      <c r="K218" s="88"/>
    </row>
    <row r="219" spans="1:11" s="1" customFormat="1" ht="15" customHeight="1" thickBot="1" x14ac:dyDescent="0.3">
      <c r="A219" s="79"/>
      <c r="B219" s="85"/>
      <c r="C219" s="117" t="s">
        <v>84</v>
      </c>
      <c r="D219" s="90">
        <f>UGAROMLITAL2002!P21</f>
        <v>0</v>
      </c>
      <c r="E219" s="123">
        <f>UGAROMLITAL2002!Q21</f>
        <v>0</v>
      </c>
      <c r="F219" s="132">
        <f>UGAROMLITAL2002!R21</f>
        <v>0</v>
      </c>
      <c r="G219" s="90">
        <f>UGAROMLITAL2002!S21</f>
        <v>0</v>
      </c>
      <c r="H219" s="123">
        <f>UGAROMLITAL2002!T21</f>
        <v>0</v>
      </c>
      <c r="I219" s="132">
        <f>UGAROMLITAL2002!U21</f>
        <v>0</v>
      </c>
      <c r="J219" s="135">
        <f>UGAROMLITAL2002!E21</f>
        <v>0</v>
      </c>
      <c r="K219" s="88"/>
    </row>
    <row r="220" spans="1:11" s="1" customFormat="1" ht="15" customHeight="1" thickBot="1" x14ac:dyDescent="0.3">
      <c r="A220" s="79"/>
      <c r="B220" s="85"/>
      <c r="C220" s="116" t="str">
        <f>UGAROMLITAL2002!$H$3</f>
        <v>##-###</v>
      </c>
      <c r="D220" s="94"/>
      <c r="E220" s="97"/>
      <c r="F220" s="94"/>
      <c r="G220" s="94"/>
      <c r="H220" s="94"/>
      <c r="I220" s="98"/>
      <c r="J220" s="131" t="str">
        <f>UGAROMLITAL2002!D21</f>
        <v/>
      </c>
      <c r="K220" s="88"/>
    </row>
    <row r="221" spans="1:11" s="1" customFormat="1" ht="15" customHeight="1" x14ac:dyDescent="0.25">
      <c r="A221" s="79"/>
      <c r="B221" s="85"/>
      <c r="C221" s="117" t="s">
        <v>86</v>
      </c>
      <c r="D221" s="99"/>
      <c r="E221" s="100" t="s">
        <v>87</v>
      </c>
      <c r="F221" s="101"/>
      <c r="G221" s="94"/>
      <c r="H221" s="94"/>
      <c r="I221" s="102" t="s">
        <v>88</v>
      </c>
      <c r="J221" s="103">
        <f ca="1">TODAY()</f>
        <v>41280</v>
      </c>
      <c r="K221" s="88"/>
    </row>
    <row r="222" spans="1:11" s="1" customFormat="1" ht="15" customHeight="1" x14ac:dyDescent="0.25">
      <c r="A222" s="79"/>
      <c r="B222" s="85"/>
      <c r="C222" s="116" t="str">
        <f>UGAROMLITAL2002!$C$3</f>
        <v>Name Name</v>
      </c>
      <c r="D222" s="104" t="s">
        <v>90</v>
      </c>
      <c r="E222" s="105" t="s">
        <v>91</v>
      </c>
      <c r="F222" s="106" t="s">
        <v>92</v>
      </c>
      <c r="G222" s="85"/>
      <c r="H222" s="107"/>
      <c r="I222" s="93"/>
      <c r="J222" s="102"/>
      <c r="K222" s="88"/>
    </row>
    <row r="223" spans="1:11" s="1" customFormat="1" ht="15" customHeight="1" thickBot="1" x14ac:dyDescent="0.3">
      <c r="A223" s="79"/>
      <c r="B223" s="85"/>
      <c r="C223" s="118"/>
      <c r="D223" s="126"/>
      <c r="E223" s="127"/>
      <c r="F223" s="128"/>
      <c r="G223" s="94"/>
      <c r="H223" s="107"/>
      <c r="I223" s="107" t="s">
        <v>93</v>
      </c>
      <c r="J223" s="107" t="str">
        <f>UGAROMLITAL2002!$C$3</f>
        <v>Name Name</v>
      </c>
      <c r="K223" s="88"/>
    </row>
    <row r="224" spans="1:11" s="1" customFormat="1" ht="15" customHeight="1" thickBot="1" x14ac:dyDescent="0.3">
      <c r="A224" s="79"/>
      <c r="B224" s="108"/>
      <c r="C224" s="109"/>
      <c r="D224" s="110"/>
      <c r="E224" s="110"/>
      <c r="F224" s="110"/>
      <c r="G224" s="109"/>
      <c r="H224" s="109"/>
      <c r="I224" s="109"/>
      <c r="J224" s="111"/>
      <c r="K224" s="112"/>
    </row>
    <row r="225" spans="1:11" s="1" customFormat="1" ht="15" customHeight="1" x14ac:dyDescent="0.25">
      <c r="A225" s="113"/>
      <c r="B225" s="113"/>
      <c r="C225" s="113"/>
      <c r="D225" s="114"/>
      <c r="E225" s="114"/>
      <c r="F225" s="114"/>
      <c r="G225" s="113"/>
      <c r="H225" s="113"/>
      <c r="I225" s="113"/>
      <c r="J225" s="115"/>
      <c r="K225" s="113"/>
    </row>
    <row r="226" spans="1:11" s="1" customFormat="1" ht="15" customHeight="1" thickBot="1" x14ac:dyDescent="0.3">
      <c r="A226" s="79"/>
      <c r="B226" s="79"/>
      <c r="C226" s="79"/>
      <c r="D226" s="79"/>
      <c r="E226" s="79"/>
      <c r="F226" s="79"/>
      <c r="G226" s="79"/>
      <c r="H226" s="79"/>
      <c r="I226" s="79"/>
      <c r="J226" s="80"/>
      <c r="K226" s="79"/>
    </row>
    <row r="227" spans="1:11" s="1" customFormat="1" ht="15" customHeight="1" thickBot="1" x14ac:dyDescent="0.3">
      <c r="A227" s="79"/>
      <c r="B227" s="81"/>
      <c r="C227" s="82"/>
      <c r="D227" s="82"/>
      <c r="E227" s="82"/>
      <c r="F227" s="82"/>
      <c r="G227" s="82"/>
      <c r="H227" s="82"/>
      <c r="I227" s="82"/>
      <c r="J227" s="83"/>
      <c r="K227" s="84"/>
    </row>
    <row r="228" spans="1:11" s="1" customFormat="1" ht="15" customHeight="1" x14ac:dyDescent="0.25">
      <c r="A228" s="79"/>
      <c r="B228" s="85"/>
      <c r="C228" s="86" t="s">
        <v>8</v>
      </c>
      <c r="D228" s="120" t="s">
        <v>94</v>
      </c>
      <c r="E228" s="121" t="s">
        <v>96</v>
      </c>
      <c r="F228" s="121" t="s">
        <v>95</v>
      </c>
      <c r="G228" s="134" t="s">
        <v>97</v>
      </c>
      <c r="H228" s="87" t="s">
        <v>79</v>
      </c>
      <c r="I228" s="87" t="s">
        <v>81</v>
      </c>
      <c r="J228" s="87" t="s">
        <v>82</v>
      </c>
      <c r="K228" s="88"/>
    </row>
    <row r="229" spans="1:11" s="1" customFormat="1" ht="15" customHeight="1" thickBot="1" x14ac:dyDescent="0.3">
      <c r="A229" s="79"/>
      <c r="B229" s="85"/>
      <c r="C229" s="89" t="str">
        <f>UGAROMLITAL2002!B22</f>
        <v>Student 16</v>
      </c>
      <c r="D229" s="90">
        <f>UGAROMLITAL2002!F22</f>
        <v>0</v>
      </c>
      <c r="E229" s="123">
        <f>UGAROMLITAL2002!G22</f>
        <v>0</v>
      </c>
      <c r="F229" s="123">
        <f>UGAROMLITAL2002!H22</f>
        <v>0</v>
      </c>
      <c r="G229" s="91">
        <f>UGAROMLITAL2002!I22</f>
        <v>0</v>
      </c>
      <c r="H229" s="133">
        <f>UGAROMLITAL2002!J22</f>
        <v>0</v>
      </c>
      <c r="I229" s="129">
        <f>UGAROMLITAL2002!W22</f>
        <v>0</v>
      </c>
      <c r="J229" s="130">
        <f>UGAROMLITAL2002!X22</f>
        <v>0</v>
      </c>
      <c r="K229" s="88"/>
    </row>
    <row r="230" spans="1:11" s="1" customFormat="1" ht="15" customHeight="1" x14ac:dyDescent="0.25">
      <c r="A230" s="79"/>
      <c r="B230" s="85"/>
      <c r="C230" s="92"/>
      <c r="D230" s="120" t="s">
        <v>98</v>
      </c>
      <c r="E230" s="121" t="s">
        <v>99</v>
      </c>
      <c r="F230" s="121" t="s">
        <v>99</v>
      </c>
      <c r="G230" s="134" t="s">
        <v>100</v>
      </c>
      <c r="H230" s="87" t="s">
        <v>102</v>
      </c>
      <c r="I230" s="87" t="s">
        <v>101</v>
      </c>
      <c r="J230" s="124"/>
      <c r="K230" s="88"/>
    </row>
    <row r="231" spans="1:11" s="1" customFormat="1" ht="15" customHeight="1" thickBot="1" x14ac:dyDescent="0.3">
      <c r="A231" s="79"/>
      <c r="B231" s="85"/>
      <c r="C231" s="116" t="str">
        <f>UGAROMLITAL2002!$C$2</f>
        <v>SemeYYYY</v>
      </c>
      <c r="D231" s="90">
        <f>UGAROMLITAL2002!K22</f>
        <v>0</v>
      </c>
      <c r="E231" s="123">
        <f>UGAROMLITAL2002!L22</f>
        <v>0</v>
      </c>
      <c r="F231" s="123">
        <f>UGAROMLITAL2002!M22</f>
        <v>0</v>
      </c>
      <c r="G231" s="91">
        <f>UGAROMLITAL2002!N22</f>
        <v>0</v>
      </c>
      <c r="H231" s="133">
        <f>UGAROMLITAL2002!O22</f>
        <v>0</v>
      </c>
      <c r="I231" s="129">
        <f>UGAROMLITAL2002!V22</f>
        <v>0</v>
      </c>
      <c r="J231" s="125"/>
      <c r="K231" s="88"/>
    </row>
    <row r="232" spans="1:11" s="1" customFormat="1" ht="15" customHeight="1" thickBot="1" x14ac:dyDescent="0.3">
      <c r="A232" s="79"/>
      <c r="B232" s="85"/>
      <c r="C232" s="117" t="s">
        <v>80</v>
      </c>
      <c r="D232" s="94"/>
      <c r="E232" s="94"/>
      <c r="F232" s="94"/>
      <c r="G232" s="94"/>
      <c r="H232" s="82"/>
      <c r="I232" s="97"/>
      <c r="J232" s="95"/>
      <c r="K232" s="88"/>
    </row>
    <row r="233" spans="1:11" s="1" customFormat="1" ht="15" customHeight="1" x14ac:dyDescent="0.25">
      <c r="A233" s="79"/>
      <c r="B233" s="85"/>
      <c r="C233" s="116" t="str">
        <f>UGAROMLITAL2002!$H$2</f>
        <v>ITAL2002</v>
      </c>
      <c r="D233" s="120" t="s">
        <v>104</v>
      </c>
      <c r="E233" s="121" t="s">
        <v>103</v>
      </c>
      <c r="F233" s="87" t="s">
        <v>106</v>
      </c>
      <c r="G233" s="120" t="s">
        <v>107</v>
      </c>
      <c r="H233" s="121" t="s">
        <v>105</v>
      </c>
      <c r="I233" s="122" t="s">
        <v>108</v>
      </c>
      <c r="J233" s="96" t="s">
        <v>83</v>
      </c>
      <c r="K233" s="88"/>
    </row>
    <row r="234" spans="1:11" s="1" customFormat="1" ht="15" customHeight="1" thickBot="1" x14ac:dyDescent="0.3">
      <c r="A234" s="79"/>
      <c r="B234" s="85"/>
      <c r="C234" s="117" t="s">
        <v>84</v>
      </c>
      <c r="D234" s="90">
        <f>UGAROMLITAL2002!P22</f>
        <v>0</v>
      </c>
      <c r="E234" s="123">
        <f>UGAROMLITAL2002!Q22</f>
        <v>0</v>
      </c>
      <c r="F234" s="132">
        <f>UGAROMLITAL2002!R22</f>
        <v>0</v>
      </c>
      <c r="G234" s="90">
        <f>UGAROMLITAL2002!S22</f>
        <v>0</v>
      </c>
      <c r="H234" s="123">
        <f>UGAROMLITAL2002!T22</f>
        <v>0</v>
      </c>
      <c r="I234" s="132">
        <f>UGAROMLITAL2002!U22</f>
        <v>0</v>
      </c>
      <c r="J234" s="135">
        <f>UGAROMLITAL2002!E22</f>
        <v>0</v>
      </c>
      <c r="K234" s="88"/>
    </row>
    <row r="235" spans="1:11" s="1" customFormat="1" ht="15" customHeight="1" thickBot="1" x14ac:dyDescent="0.3">
      <c r="A235" s="79"/>
      <c r="B235" s="85"/>
      <c r="C235" s="116" t="str">
        <f>UGAROMLITAL2002!$H$3</f>
        <v>##-###</v>
      </c>
      <c r="D235" s="94"/>
      <c r="E235" s="97"/>
      <c r="F235" s="94"/>
      <c r="G235" s="94"/>
      <c r="H235" s="94"/>
      <c r="I235" s="98"/>
      <c r="J235" s="131" t="str">
        <f>UGAROMLITAL2002!D22</f>
        <v/>
      </c>
      <c r="K235" s="88"/>
    </row>
    <row r="236" spans="1:11" s="1" customFormat="1" ht="15" customHeight="1" x14ac:dyDescent="0.25">
      <c r="A236" s="79"/>
      <c r="B236" s="85"/>
      <c r="C236" s="117" t="s">
        <v>86</v>
      </c>
      <c r="D236" s="99"/>
      <c r="E236" s="100" t="s">
        <v>87</v>
      </c>
      <c r="F236" s="101"/>
      <c r="G236" s="94"/>
      <c r="H236" s="94"/>
      <c r="I236" s="102" t="s">
        <v>88</v>
      </c>
      <c r="J236" s="103">
        <f ca="1">TODAY()</f>
        <v>41280</v>
      </c>
      <c r="K236" s="88"/>
    </row>
    <row r="237" spans="1:11" s="1" customFormat="1" ht="15" customHeight="1" x14ac:dyDescent="0.25">
      <c r="A237" s="79"/>
      <c r="B237" s="85"/>
      <c r="C237" s="116" t="str">
        <f>UGAROMLITAL2002!$C$3</f>
        <v>Name Name</v>
      </c>
      <c r="D237" s="104" t="s">
        <v>90</v>
      </c>
      <c r="E237" s="105" t="s">
        <v>91</v>
      </c>
      <c r="F237" s="106" t="s">
        <v>92</v>
      </c>
      <c r="G237" s="85"/>
      <c r="H237" s="107"/>
      <c r="I237" s="93"/>
      <c r="J237" s="102"/>
      <c r="K237" s="88"/>
    </row>
    <row r="238" spans="1:11" s="1" customFormat="1" ht="15" customHeight="1" thickBot="1" x14ac:dyDescent="0.3">
      <c r="A238" s="79"/>
      <c r="B238" s="85"/>
      <c r="C238" s="118"/>
      <c r="D238" s="126"/>
      <c r="E238" s="127"/>
      <c r="F238" s="128"/>
      <c r="G238" s="94"/>
      <c r="H238" s="107"/>
      <c r="I238" s="107" t="s">
        <v>93</v>
      </c>
      <c r="J238" s="107" t="str">
        <f>UGAROMLITAL2002!$C$3</f>
        <v>Name Name</v>
      </c>
      <c r="K238" s="88"/>
    </row>
    <row r="239" spans="1:11" s="1" customFormat="1" ht="15" customHeight="1" thickBot="1" x14ac:dyDescent="0.3">
      <c r="A239" s="79"/>
      <c r="B239" s="108"/>
      <c r="C239" s="109"/>
      <c r="D239" s="110"/>
      <c r="E239" s="110"/>
      <c r="F239" s="110"/>
      <c r="G239" s="109"/>
      <c r="H239" s="109"/>
      <c r="I239" s="109"/>
      <c r="J239" s="111"/>
      <c r="K239" s="112"/>
    </row>
    <row r="240" spans="1:11" s="1" customFormat="1" ht="15" customHeight="1" x14ac:dyDescent="0.25">
      <c r="A240" s="113"/>
      <c r="B240" s="113"/>
      <c r="C240" s="113"/>
      <c r="D240" s="114"/>
      <c r="E240" s="114"/>
      <c r="F240" s="114"/>
      <c r="G240" s="113"/>
      <c r="H240" s="113"/>
      <c r="I240" s="113"/>
      <c r="J240" s="115"/>
      <c r="K240" s="113"/>
    </row>
    <row r="241" spans="1:11" s="1" customFormat="1" ht="15" customHeight="1" thickBot="1" x14ac:dyDescent="0.3">
      <c r="A241" s="79"/>
      <c r="B241" s="79"/>
      <c r="C241" s="79"/>
      <c r="D241" s="79"/>
      <c r="E241" s="79"/>
      <c r="F241" s="79"/>
      <c r="G241" s="79"/>
      <c r="H241" s="79"/>
      <c r="I241" s="79"/>
      <c r="J241" s="80"/>
      <c r="K241" s="79"/>
    </row>
    <row r="242" spans="1:11" s="1" customFormat="1" ht="15" customHeight="1" thickBot="1" x14ac:dyDescent="0.3">
      <c r="A242" s="79"/>
      <c r="B242" s="81"/>
      <c r="C242" s="82"/>
      <c r="D242" s="82"/>
      <c r="E242" s="82"/>
      <c r="F242" s="82"/>
      <c r="G242" s="82"/>
      <c r="H242" s="82"/>
      <c r="I242" s="82"/>
      <c r="J242" s="83"/>
      <c r="K242" s="84"/>
    </row>
    <row r="243" spans="1:11" s="1" customFormat="1" ht="15" customHeight="1" x14ac:dyDescent="0.25">
      <c r="A243" s="79"/>
      <c r="B243" s="85"/>
      <c r="C243" s="86" t="s">
        <v>8</v>
      </c>
      <c r="D243" s="120" t="s">
        <v>94</v>
      </c>
      <c r="E243" s="121" t="s">
        <v>96</v>
      </c>
      <c r="F243" s="121" t="s">
        <v>95</v>
      </c>
      <c r="G243" s="134" t="s">
        <v>97</v>
      </c>
      <c r="H243" s="87" t="s">
        <v>79</v>
      </c>
      <c r="I243" s="87" t="s">
        <v>81</v>
      </c>
      <c r="J243" s="87" t="s">
        <v>82</v>
      </c>
      <c r="K243" s="88"/>
    </row>
    <row r="244" spans="1:11" s="1" customFormat="1" ht="15" customHeight="1" thickBot="1" x14ac:dyDescent="0.3">
      <c r="A244" s="79"/>
      <c r="B244" s="85"/>
      <c r="C244" s="89" t="str">
        <f>UGAROMLITAL2002!B23</f>
        <v>Student 17</v>
      </c>
      <c r="D244" s="90">
        <f>UGAROMLITAL2002!F23</f>
        <v>0</v>
      </c>
      <c r="E244" s="123">
        <f>UGAROMLITAL2002!G23</f>
        <v>0</v>
      </c>
      <c r="F244" s="123">
        <f>UGAROMLITAL2002!H23</f>
        <v>0</v>
      </c>
      <c r="G244" s="91">
        <f>UGAROMLITAL2002!I23</f>
        <v>0</v>
      </c>
      <c r="H244" s="133">
        <f>UGAROMLITAL2002!J23</f>
        <v>0</v>
      </c>
      <c r="I244" s="129">
        <f>UGAROMLITAL2002!W23</f>
        <v>0</v>
      </c>
      <c r="J244" s="130">
        <f>UGAROMLITAL2002!X23</f>
        <v>0</v>
      </c>
      <c r="K244" s="88"/>
    </row>
    <row r="245" spans="1:11" s="1" customFormat="1" ht="15" customHeight="1" x14ac:dyDescent="0.25">
      <c r="A245" s="79"/>
      <c r="B245" s="85"/>
      <c r="C245" s="92"/>
      <c r="D245" s="120" t="s">
        <v>98</v>
      </c>
      <c r="E245" s="121" t="s">
        <v>99</v>
      </c>
      <c r="F245" s="121" t="s">
        <v>99</v>
      </c>
      <c r="G245" s="134" t="s">
        <v>100</v>
      </c>
      <c r="H245" s="87" t="s">
        <v>102</v>
      </c>
      <c r="I245" s="87" t="s">
        <v>101</v>
      </c>
      <c r="J245" s="124"/>
      <c r="K245" s="88"/>
    </row>
    <row r="246" spans="1:11" s="1" customFormat="1" ht="15" customHeight="1" thickBot="1" x14ac:dyDescent="0.3">
      <c r="A246" s="79"/>
      <c r="B246" s="85"/>
      <c r="C246" s="116" t="str">
        <f>UGAROMLITAL2002!$C$2</f>
        <v>SemeYYYY</v>
      </c>
      <c r="D246" s="90">
        <f>UGAROMLITAL2002!K23</f>
        <v>0</v>
      </c>
      <c r="E246" s="123">
        <f>UGAROMLITAL2002!L23</f>
        <v>0</v>
      </c>
      <c r="F246" s="123">
        <f>UGAROMLITAL2002!M23</f>
        <v>0</v>
      </c>
      <c r="G246" s="91">
        <f>UGAROMLITAL2002!N23</f>
        <v>0</v>
      </c>
      <c r="H246" s="133">
        <f>UGAROMLITAL2002!O23</f>
        <v>0</v>
      </c>
      <c r="I246" s="129">
        <f>UGAROMLITAL2002!V23</f>
        <v>0</v>
      </c>
      <c r="J246" s="125"/>
      <c r="K246" s="88"/>
    </row>
    <row r="247" spans="1:11" s="1" customFormat="1" ht="15" customHeight="1" thickBot="1" x14ac:dyDescent="0.3">
      <c r="A247" s="79"/>
      <c r="B247" s="85"/>
      <c r="C247" s="117" t="s">
        <v>80</v>
      </c>
      <c r="D247" s="94"/>
      <c r="E247" s="94"/>
      <c r="F247" s="94"/>
      <c r="G247" s="94"/>
      <c r="H247" s="82"/>
      <c r="I247" s="97"/>
      <c r="J247" s="95"/>
      <c r="K247" s="88"/>
    </row>
    <row r="248" spans="1:11" s="1" customFormat="1" ht="15" customHeight="1" x14ac:dyDescent="0.25">
      <c r="A248" s="79"/>
      <c r="B248" s="85"/>
      <c r="C248" s="116" t="str">
        <f>UGAROMLITAL2002!$H$2</f>
        <v>ITAL2002</v>
      </c>
      <c r="D248" s="120" t="s">
        <v>104</v>
      </c>
      <c r="E248" s="121" t="s">
        <v>103</v>
      </c>
      <c r="F248" s="87" t="s">
        <v>106</v>
      </c>
      <c r="G248" s="120" t="s">
        <v>107</v>
      </c>
      <c r="H248" s="121" t="s">
        <v>105</v>
      </c>
      <c r="I248" s="122" t="s">
        <v>108</v>
      </c>
      <c r="J248" s="96" t="s">
        <v>83</v>
      </c>
      <c r="K248" s="88"/>
    </row>
    <row r="249" spans="1:11" s="1" customFormat="1" ht="15" customHeight="1" thickBot="1" x14ac:dyDescent="0.3">
      <c r="A249" s="79"/>
      <c r="B249" s="85"/>
      <c r="C249" s="117" t="s">
        <v>84</v>
      </c>
      <c r="D249" s="90">
        <f>UGAROMLITAL2002!P23</f>
        <v>0</v>
      </c>
      <c r="E249" s="123">
        <f>UGAROMLITAL2002!Q23</f>
        <v>0</v>
      </c>
      <c r="F249" s="132">
        <f>UGAROMLITAL2002!R23</f>
        <v>0</v>
      </c>
      <c r="G249" s="90">
        <f>UGAROMLITAL2002!S23</f>
        <v>0</v>
      </c>
      <c r="H249" s="123">
        <f>UGAROMLITAL2002!T23</f>
        <v>0</v>
      </c>
      <c r="I249" s="132">
        <f>UGAROMLITAL2002!U23</f>
        <v>0</v>
      </c>
      <c r="J249" s="135">
        <f>UGAROMLITAL2002!E23</f>
        <v>0</v>
      </c>
      <c r="K249" s="88"/>
    </row>
    <row r="250" spans="1:11" s="1" customFormat="1" ht="15" customHeight="1" thickBot="1" x14ac:dyDescent="0.3">
      <c r="A250" s="79"/>
      <c r="B250" s="85"/>
      <c r="C250" s="116" t="str">
        <f>UGAROMLITAL2002!$H$3</f>
        <v>##-###</v>
      </c>
      <c r="D250" s="94"/>
      <c r="E250" s="97"/>
      <c r="F250" s="94"/>
      <c r="G250" s="94"/>
      <c r="H250" s="94"/>
      <c r="I250" s="98"/>
      <c r="J250" s="131" t="str">
        <f>UGAROMLITAL2002!D23</f>
        <v/>
      </c>
      <c r="K250" s="88"/>
    </row>
    <row r="251" spans="1:11" s="1" customFormat="1" ht="15" customHeight="1" x14ac:dyDescent="0.25">
      <c r="A251" s="79"/>
      <c r="B251" s="85"/>
      <c r="C251" s="117" t="s">
        <v>86</v>
      </c>
      <c r="D251" s="99"/>
      <c r="E251" s="100" t="s">
        <v>87</v>
      </c>
      <c r="F251" s="101"/>
      <c r="G251" s="94"/>
      <c r="H251" s="94"/>
      <c r="I251" s="102" t="s">
        <v>88</v>
      </c>
      <c r="J251" s="103">
        <f ca="1">TODAY()</f>
        <v>41280</v>
      </c>
      <c r="K251" s="88"/>
    </row>
    <row r="252" spans="1:11" s="1" customFormat="1" ht="15" customHeight="1" x14ac:dyDescent="0.25">
      <c r="A252" s="79"/>
      <c r="B252" s="85"/>
      <c r="C252" s="116" t="str">
        <f>UGAROMLITAL2002!$C$3</f>
        <v>Name Name</v>
      </c>
      <c r="D252" s="104" t="s">
        <v>90</v>
      </c>
      <c r="E252" s="105" t="s">
        <v>91</v>
      </c>
      <c r="F252" s="106" t="s">
        <v>92</v>
      </c>
      <c r="G252" s="85"/>
      <c r="H252" s="107"/>
      <c r="I252" s="93"/>
      <c r="J252" s="102"/>
      <c r="K252" s="88"/>
    </row>
    <row r="253" spans="1:11" s="1" customFormat="1" ht="15" customHeight="1" thickBot="1" x14ac:dyDescent="0.3">
      <c r="A253" s="79"/>
      <c r="B253" s="85"/>
      <c r="C253" s="118"/>
      <c r="D253" s="126"/>
      <c r="E253" s="127"/>
      <c r="F253" s="128"/>
      <c r="G253" s="94"/>
      <c r="H253" s="107"/>
      <c r="I253" s="107" t="s">
        <v>93</v>
      </c>
      <c r="J253" s="107" t="str">
        <f>UGAROMLITAL2002!$C$3</f>
        <v>Name Name</v>
      </c>
      <c r="K253" s="88"/>
    </row>
    <row r="254" spans="1:11" s="1" customFormat="1" ht="15" customHeight="1" thickBot="1" x14ac:dyDescent="0.3">
      <c r="A254" s="79"/>
      <c r="B254" s="108"/>
      <c r="C254" s="109"/>
      <c r="D254" s="110"/>
      <c r="E254" s="110"/>
      <c r="F254" s="110"/>
      <c r="G254" s="109"/>
      <c r="H254" s="109"/>
      <c r="I254" s="109"/>
      <c r="J254" s="111"/>
      <c r="K254" s="112"/>
    </row>
    <row r="255" spans="1:11" s="1" customFormat="1" ht="15" customHeight="1" x14ac:dyDescent="0.25">
      <c r="A255" s="113"/>
      <c r="B255" s="113"/>
      <c r="C255" s="113"/>
      <c r="D255" s="114"/>
      <c r="E255" s="114"/>
      <c r="F255" s="114"/>
      <c r="G255" s="113"/>
      <c r="H255" s="113"/>
      <c r="I255" s="113"/>
      <c r="J255" s="115"/>
      <c r="K255" s="113"/>
    </row>
    <row r="256" spans="1:11" s="1" customFormat="1" ht="15" customHeight="1" thickBot="1" x14ac:dyDescent="0.3">
      <c r="A256" s="79"/>
      <c r="B256" s="79"/>
      <c r="C256" s="79"/>
      <c r="D256" s="79"/>
      <c r="E256" s="79"/>
      <c r="F256" s="79"/>
      <c r="G256" s="79"/>
      <c r="H256" s="79"/>
      <c r="I256" s="79"/>
      <c r="J256" s="80"/>
      <c r="K256" s="79"/>
    </row>
    <row r="257" spans="1:11" s="1" customFormat="1" ht="15" customHeight="1" thickBot="1" x14ac:dyDescent="0.3">
      <c r="A257" s="79"/>
      <c r="B257" s="81"/>
      <c r="C257" s="82"/>
      <c r="D257" s="82"/>
      <c r="E257" s="82"/>
      <c r="F257" s="82"/>
      <c r="G257" s="82"/>
      <c r="H257" s="82"/>
      <c r="I257" s="82"/>
      <c r="J257" s="83"/>
      <c r="K257" s="84"/>
    </row>
    <row r="258" spans="1:11" s="1" customFormat="1" ht="15" customHeight="1" x14ac:dyDescent="0.25">
      <c r="A258" s="79"/>
      <c r="B258" s="85"/>
      <c r="C258" s="86" t="s">
        <v>8</v>
      </c>
      <c r="D258" s="120" t="s">
        <v>94</v>
      </c>
      <c r="E258" s="121" t="s">
        <v>96</v>
      </c>
      <c r="F258" s="121" t="s">
        <v>95</v>
      </c>
      <c r="G258" s="134" t="s">
        <v>97</v>
      </c>
      <c r="H258" s="87" t="s">
        <v>79</v>
      </c>
      <c r="I258" s="87" t="s">
        <v>81</v>
      </c>
      <c r="J258" s="87" t="s">
        <v>82</v>
      </c>
      <c r="K258" s="88"/>
    </row>
    <row r="259" spans="1:11" s="1" customFormat="1" ht="15" customHeight="1" thickBot="1" x14ac:dyDescent="0.3">
      <c r="A259" s="79"/>
      <c r="B259" s="85"/>
      <c r="C259" s="89" t="str">
        <f>UGAROMLITAL2002!B24</f>
        <v>Student 18</v>
      </c>
      <c r="D259" s="90">
        <f>UGAROMLITAL2002!F24</f>
        <v>0</v>
      </c>
      <c r="E259" s="123">
        <f>UGAROMLITAL2002!G24</f>
        <v>0</v>
      </c>
      <c r="F259" s="123">
        <f>UGAROMLITAL2002!H24</f>
        <v>0</v>
      </c>
      <c r="G259" s="91">
        <f>UGAROMLITAL2002!I24</f>
        <v>0</v>
      </c>
      <c r="H259" s="133">
        <f>UGAROMLITAL2002!J24</f>
        <v>0</v>
      </c>
      <c r="I259" s="129">
        <f>UGAROMLITAL2002!W24</f>
        <v>0</v>
      </c>
      <c r="J259" s="130">
        <f>UGAROMLITAL2002!X24</f>
        <v>0</v>
      </c>
      <c r="K259" s="88"/>
    </row>
    <row r="260" spans="1:11" s="1" customFormat="1" ht="15" customHeight="1" x14ac:dyDescent="0.25">
      <c r="A260" s="79"/>
      <c r="B260" s="85"/>
      <c r="C260" s="92"/>
      <c r="D260" s="120" t="s">
        <v>98</v>
      </c>
      <c r="E260" s="121" t="s">
        <v>99</v>
      </c>
      <c r="F260" s="121" t="s">
        <v>99</v>
      </c>
      <c r="G260" s="134" t="s">
        <v>100</v>
      </c>
      <c r="H260" s="87" t="s">
        <v>102</v>
      </c>
      <c r="I260" s="87" t="s">
        <v>101</v>
      </c>
      <c r="J260" s="124"/>
      <c r="K260" s="88"/>
    </row>
    <row r="261" spans="1:11" s="1" customFormat="1" ht="15" customHeight="1" thickBot="1" x14ac:dyDescent="0.3">
      <c r="A261" s="79"/>
      <c r="B261" s="85"/>
      <c r="C261" s="116" t="str">
        <f>UGAROMLITAL2002!$C$2</f>
        <v>SemeYYYY</v>
      </c>
      <c r="D261" s="90">
        <f>UGAROMLITAL2002!K24</f>
        <v>0</v>
      </c>
      <c r="E261" s="123">
        <f>UGAROMLITAL2002!L24</f>
        <v>0</v>
      </c>
      <c r="F261" s="123">
        <f>UGAROMLITAL2002!M24</f>
        <v>0</v>
      </c>
      <c r="G261" s="91">
        <f>UGAROMLITAL2002!N24</f>
        <v>0</v>
      </c>
      <c r="H261" s="133">
        <f>UGAROMLITAL2002!O24</f>
        <v>0</v>
      </c>
      <c r="I261" s="129">
        <f>UGAROMLITAL2002!V24</f>
        <v>0</v>
      </c>
      <c r="J261" s="125"/>
      <c r="K261" s="88"/>
    </row>
    <row r="262" spans="1:11" s="1" customFormat="1" ht="15" customHeight="1" thickBot="1" x14ac:dyDescent="0.3">
      <c r="A262" s="79"/>
      <c r="B262" s="85"/>
      <c r="C262" s="117" t="s">
        <v>80</v>
      </c>
      <c r="D262" s="94"/>
      <c r="E262" s="94"/>
      <c r="F262" s="94"/>
      <c r="G262" s="94"/>
      <c r="H262" s="82"/>
      <c r="I262" s="97"/>
      <c r="J262" s="95"/>
      <c r="K262" s="88"/>
    </row>
    <row r="263" spans="1:11" s="1" customFormat="1" ht="15" customHeight="1" x14ac:dyDescent="0.25">
      <c r="A263" s="79"/>
      <c r="B263" s="85"/>
      <c r="C263" s="116" t="str">
        <f>UGAROMLITAL2002!$H$2</f>
        <v>ITAL2002</v>
      </c>
      <c r="D263" s="120" t="s">
        <v>104</v>
      </c>
      <c r="E263" s="121" t="s">
        <v>103</v>
      </c>
      <c r="F263" s="87" t="s">
        <v>106</v>
      </c>
      <c r="G263" s="120" t="s">
        <v>107</v>
      </c>
      <c r="H263" s="121" t="s">
        <v>105</v>
      </c>
      <c r="I263" s="122" t="s">
        <v>108</v>
      </c>
      <c r="J263" s="96" t="s">
        <v>83</v>
      </c>
      <c r="K263" s="88"/>
    </row>
    <row r="264" spans="1:11" s="1" customFormat="1" ht="15" customHeight="1" thickBot="1" x14ac:dyDescent="0.3">
      <c r="A264" s="79"/>
      <c r="B264" s="85"/>
      <c r="C264" s="117" t="s">
        <v>84</v>
      </c>
      <c r="D264" s="90">
        <f>UGAROMLITAL2002!P24</f>
        <v>0</v>
      </c>
      <c r="E264" s="123">
        <f>UGAROMLITAL2002!Q24</f>
        <v>0</v>
      </c>
      <c r="F264" s="132">
        <f>UGAROMLITAL2002!R24</f>
        <v>0</v>
      </c>
      <c r="G264" s="90">
        <f>UGAROMLITAL2002!S24</f>
        <v>0</v>
      </c>
      <c r="H264" s="123">
        <f>UGAROMLITAL2002!T24</f>
        <v>0</v>
      </c>
      <c r="I264" s="132">
        <f>UGAROMLITAL2002!U24</f>
        <v>0</v>
      </c>
      <c r="J264" s="135">
        <f>UGAROMLITAL2002!E24</f>
        <v>0</v>
      </c>
      <c r="K264" s="88"/>
    </row>
    <row r="265" spans="1:11" s="1" customFormat="1" ht="15" customHeight="1" thickBot="1" x14ac:dyDescent="0.3">
      <c r="A265" s="79"/>
      <c r="B265" s="85"/>
      <c r="C265" s="116" t="str">
        <f>UGAROMLITAL2002!$H$3</f>
        <v>##-###</v>
      </c>
      <c r="D265" s="94"/>
      <c r="E265" s="97"/>
      <c r="F265" s="94"/>
      <c r="G265" s="94"/>
      <c r="H265" s="94"/>
      <c r="I265" s="98"/>
      <c r="J265" s="131" t="str">
        <f>UGAROMLITAL2002!D24</f>
        <v/>
      </c>
      <c r="K265" s="88"/>
    </row>
    <row r="266" spans="1:11" s="1" customFormat="1" ht="15" customHeight="1" x14ac:dyDescent="0.25">
      <c r="A266" s="79"/>
      <c r="B266" s="85"/>
      <c r="C266" s="117" t="s">
        <v>86</v>
      </c>
      <c r="D266" s="99"/>
      <c r="E266" s="100" t="s">
        <v>87</v>
      </c>
      <c r="F266" s="101"/>
      <c r="G266" s="94"/>
      <c r="H266" s="94"/>
      <c r="I266" s="102" t="s">
        <v>88</v>
      </c>
      <c r="J266" s="103">
        <f ca="1">TODAY()</f>
        <v>41280</v>
      </c>
      <c r="K266" s="88"/>
    </row>
    <row r="267" spans="1:11" s="1" customFormat="1" ht="15" customHeight="1" x14ac:dyDescent="0.25">
      <c r="A267" s="79"/>
      <c r="B267" s="85"/>
      <c r="C267" s="116" t="str">
        <f>UGAROMLITAL2002!$C$3</f>
        <v>Name Name</v>
      </c>
      <c r="D267" s="104" t="s">
        <v>90</v>
      </c>
      <c r="E267" s="105" t="s">
        <v>91</v>
      </c>
      <c r="F267" s="106" t="s">
        <v>92</v>
      </c>
      <c r="G267" s="85"/>
      <c r="H267" s="107"/>
      <c r="I267" s="93"/>
      <c r="J267" s="102"/>
      <c r="K267" s="88"/>
    </row>
    <row r="268" spans="1:11" s="1" customFormat="1" ht="15" customHeight="1" thickBot="1" x14ac:dyDescent="0.3">
      <c r="A268" s="79"/>
      <c r="B268" s="85"/>
      <c r="C268" s="118"/>
      <c r="D268" s="126"/>
      <c r="E268" s="127"/>
      <c r="F268" s="128"/>
      <c r="G268" s="94"/>
      <c r="H268" s="107"/>
      <c r="I268" s="107" t="s">
        <v>93</v>
      </c>
      <c r="J268" s="107" t="str">
        <f>UGAROMLITAL2002!$C$3</f>
        <v>Name Name</v>
      </c>
      <c r="K268" s="88"/>
    </row>
    <row r="269" spans="1:11" s="1" customFormat="1" ht="15" customHeight="1" thickBot="1" x14ac:dyDescent="0.3">
      <c r="A269" s="79"/>
      <c r="B269" s="108"/>
      <c r="C269" s="109"/>
      <c r="D269" s="110"/>
      <c r="E269" s="110"/>
      <c r="F269" s="110"/>
      <c r="G269" s="109"/>
      <c r="H269" s="109"/>
      <c r="I269" s="109"/>
      <c r="J269" s="111"/>
      <c r="K269" s="112"/>
    </row>
    <row r="270" spans="1:11" s="1" customFormat="1" ht="15" customHeight="1" x14ac:dyDescent="0.25">
      <c r="A270" s="113"/>
      <c r="B270" s="113"/>
      <c r="C270" s="113"/>
      <c r="D270" s="114"/>
      <c r="E270" s="114"/>
      <c r="F270" s="114"/>
      <c r="G270" s="113"/>
      <c r="H270" s="113"/>
      <c r="I270" s="113"/>
      <c r="J270" s="115"/>
      <c r="K270" s="113"/>
    </row>
    <row r="271" spans="1:11" s="1" customFormat="1" ht="15" customHeight="1" thickBot="1" x14ac:dyDescent="0.3">
      <c r="A271" s="79"/>
      <c r="B271" s="79"/>
      <c r="C271" s="79"/>
      <c r="D271" s="79"/>
      <c r="E271" s="79"/>
      <c r="F271" s="79"/>
      <c r="G271" s="79"/>
      <c r="H271" s="79"/>
      <c r="I271" s="79"/>
      <c r="J271" s="80"/>
      <c r="K271" s="79"/>
    </row>
    <row r="272" spans="1:11" s="1" customFormat="1" ht="15" customHeight="1" thickBot="1" x14ac:dyDescent="0.3">
      <c r="A272" s="79"/>
      <c r="B272" s="81"/>
      <c r="C272" s="82"/>
      <c r="D272" s="82"/>
      <c r="E272" s="82"/>
      <c r="F272" s="82"/>
      <c r="G272" s="82"/>
      <c r="H272" s="82"/>
      <c r="I272" s="82"/>
      <c r="J272" s="83"/>
      <c r="K272" s="84"/>
    </row>
    <row r="273" spans="1:11" s="1" customFormat="1" ht="15" customHeight="1" x14ac:dyDescent="0.25">
      <c r="A273" s="79"/>
      <c r="B273" s="85"/>
      <c r="C273" s="86" t="s">
        <v>8</v>
      </c>
      <c r="D273" s="120" t="s">
        <v>94</v>
      </c>
      <c r="E273" s="121" t="s">
        <v>96</v>
      </c>
      <c r="F273" s="121" t="s">
        <v>95</v>
      </c>
      <c r="G273" s="134" t="s">
        <v>97</v>
      </c>
      <c r="H273" s="87" t="s">
        <v>79</v>
      </c>
      <c r="I273" s="87" t="s">
        <v>81</v>
      </c>
      <c r="J273" s="87" t="s">
        <v>82</v>
      </c>
      <c r="K273" s="88"/>
    </row>
    <row r="274" spans="1:11" s="1" customFormat="1" ht="15" customHeight="1" thickBot="1" x14ac:dyDescent="0.3">
      <c r="A274" s="79"/>
      <c r="B274" s="85"/>
      <c r="C274" s="89" t="str">
        <f>UGAROMLITAL2002!B25</f>
        <v>Student 19</v>
      </c>
      <c r="D274" s="90">
        <f>UGAROMLITAL2002!F25</f>
        <v>0</v>
      </c>
      <c r="E274" s="123">
        <f>UGAROMLITAL2002!G25</f>
        <v>0</v>
      </c>
      <c r="F274" s="123">
        <f>UGAROMLITAL2002!H25</f>
        <v>0</v>
      </c>
      <c r="G274" s="91">
        <f>UGAROMLITAL2002!I25</f>
        <v>0</v>
      </c>
      <c r="H274" s="133">
        <f>UGAROMLITAL2002!J25</f>
        <v>0</v>
      </c>
      <c r="I274" s="129">
        <f>UGAROMLITAL2002!W25</f>
        <v>0</v>
      </c>
      <c r="J274" s="130">
        <f>UGAROMLITAL2002!X25</f>
        <v>0</v>
      </c>
      <c r="K274" s="88"/>
    </row>
    <row r="275" spans="1:11" s="1" customFormat="1" ht="15" customHeight="1" x14ac:dyDescent="0.25">
      <c r="A275" s="79"/>
      <c r="B275" s="85"/>
      <c r="C275" s="92"/>
      <c r="D275" s="120" t="s">
        <v>98</v>
      </c>
      <c r="E275" s="121" t="s">
        <v>99</v>
      </c>
      <c r="F275" s="121" t="s">
        <v>99</v>
      </c>
      <c r="G275" s="134" t="s">
        <v>100</v>
      </c>
      <c r="H275" s="87" t="s">
        <v>102</v>
      </c>
      <c r="I275" s="87" t="s">
        <v>101</v>
      </c>
      <c r="J275" s="124"/>
      <c r="K275" s="88"/>
    </row>
    <row r="276" spans="1:11" s="1" customFormat="1" ht="15" customHeight="1" thickBot="1" x14ac:dyDescent="0.3">
      <c r="A276" s="79"/>
      <c r="B276" s="85"/>
      <c r="C276" s="116" t="str">
        <f>UGAROMLITAL2002!$C$2</f>
        <v>SemeYYYY</v>
      </c>
      <c r="D276" s="90">
        <f>UGAROMLITAL2002!K25</f>
        <v>0</v>
      </c>
      <c r="E276" s="123">
        <f>UGAROMLITAL2002!L25</f>
        <v>0</v>
      </c>
      <c r="F276" s="123">
        <f>UGAROMLITAL2002!M25</f>
        <v>0</v>
      </c>
      <c r="G276" s="91">
        <f>UGAROMLITAL2002!N25</f>
        <v>0</v>
      </c>
      <c r="H276" s="133">
        <f>UGAROMLITAL2002!O25</f>
        <v>0</v>
      </c>
      <c r="I276" s="129">
        <f>UGAROMLITAL2002!V25</f>
        <v>0</v>
      </c>
      <c r="J276" s="125"/>
      <c r="K276" s="88"/>
    </row>
    <row r="277" spans="1:11" s="1" customFormat="1" ht="15" customHeight="1" thickBot="1" x14ac:dyDescent="0.3">
      <c r="A277" s="79"/>
      <c r="B277" s="85"/>
      <c r="C277" s="117" t="s">
        <v>80</v>
      </c>
      <c r="D277" s="94"/>
      <c r="E277" s="94"/>
      <c r="F277" s="94"/>
      <c r="G277" s="94"/>
      <c r="H277" s="82"/>
      <c r="I277" s="97"/>
      <c r="J277" s="95"/>
      <c r="K277" s="88"/>
    </row>
    <row r="278" spans="1:11" s="1" customFormat="1" ht="15" customHeight="1" x14ac:dyDescent="0.25">
      <c r="A278" s="79"/>
      <c r="B278" s="85"/>
      <c r="C278" s="116" t="str">
        <f>UGAROMLITAL2002!$H$2</f>
        <v>ITAL2002</v>
      </c>
      <c r="D278" s="120" t="s">
        <v>104</v>
      </c>
      <c r="E278" s="121" t="s">
        <v>103</v>
      </c>
      <c r="F278" s="87" t="s">
        <v>106</v>
      </c>
      <c r="G278" s="120" t="s">
        <v>107</v>
      </c>
      <c r="H278" s="121" t="s">
        <v>105</v>
      </c>
      <c r="I278" s="122" t="s">
        <v>108</v>
      </c>
      <c r="J278" s="96" t="s">
        <v>83</v>
      </c>
      <c r="K278" s="88"/>
    </row>
    <row r="279" spans="1:11" s="1" customFormat="1" ht="15" customHeight="1" thickBot="1" x14ac:dyDescent="0.3">
      <c r="A279" s="79"/>
      <c r="B279" s="85"/>
      <c r="C279" s="117" t="s">
        <v>84</v>
      </c>
      <c r="D279" s="90">
        <f>UGAROMLITAL2002!P25</f>
        <v>0</v>
      </c>
      <c r="E279" s="123">
        <f>UGAROMLITAL2002!Q25</f>
        <v>0</v>
      </c>
      <c r="F279" s="132">
        <f>UGAROMLITAL2002!R25</f>
        <v>0</v>
      </c>
      <c r="G279" s="90">
        <f>UGAROMLITAL2002!S25</f>
        <v>0</v>
      </c>
      <c r="H279" s="123">
        <f>UGAROMLITAL2002!T25</f>
        <v>0</v>
      </c>
      <c r="I279" s="132">
        <f>UGAROMLITAL2002!U25</f>
        <v>0</v>
      </c>
      <c r="J279" s="135">
        <f>UGAROMLITAL2002!E25</f>
        <v>0</v>
      </c>
      <c r="K279" s="88"/>
    </row>
    <row r="280" spans="1:11" s="1" customFormat="1" ht="15" customHeight="1" thickBot="1" x14ac:dyDescent="0.3">
      <c r="A280" s="79"/>
      <c r="B280" s="85"/>
      <c r="C280" s="116" t="str">
        <f>UGAROMLITAL2002!$H$3</f>
        <v>##-###</v>
      </c>
      <c r="D280" s="94"/>
      <c r="E280" s="97"/>
      <c r="F280" s="94"/>
      <c r="G280" s="94"/>
      <c r="H280" s="94"/>
      <c r="I280" s="98"/>
      <c r="J280" s="131" t="str">
        <f>UGAROMLITAL2002!D25</f>
        <v/>
      </c>
      <c r="K280" s="88"/>
    </row>
    <row r="281" spans="1:11" s="1" customFormat="1" ht="15" customHeight="1" x14ac:dyDescent="0.25">
      <c r="A281" s="79"/>
      <c r="B281" s="85"/>
      <c r="C281" s="117" t="s">
        <v>86</v>
      </c>
      <c r="D281" s="99"/>
      <c r="E281" s="100" t="s">
        <v>87</v>
      </c>
      <c r="F281" s="101"/>
      <c r="G281" s="94"/>
      <c r="H281" s="94"/>
      <c r="I281" s="102" t="s">
        <v>88</v>
      </c>
      <c r="J281" s="103">
        <f ca="1">TODAY()</f>
        <v>41280</v>
      </c>
      <c r="K281" s="88"/>
    </row>
    <row r="282" spans="1:11" s="1" customFormat="1" ht="15" customHeight="1" x14ac:dyDescent="0.25">
      <c r="A282" s="79"/>
      <c r="B282" s="85"/>
      <c r="C282" s="116" t="str">
        <f>UGAROMLITAL2002!$C$3</f>
        <v>Name Name</v>
      </c>
      <c r="D282" s="104" t="s">
        <v>90</v>
      </c>
      <c r="E282" s="105" t="s">
        <v>91</v>
      </c>
      <c r="F282" s="106" t="s">
        <v>92</v>
      </c>
      <c r="G282" s="85"/>
      <c r="H282" s="107"/>
      <c r="I282" s="93"/>
      <c r="J282" s="102"/>
      <c r="K282" s="88"/>
    </row>
    <row r="283" spans="1:11" s="1" customFormat="1" ht="15" customHeight="1" thickBot="1" x14ac:dyDescent="0.3">
      <c r="A283" s="79"/>
      <c r="B283" s="85"/>
      <c r="C283" s="118"/>
      <c r="D283" s="126"/>
      <c r="E283" s="127"/>
      <c r="F283" s="128"/>
      <c r="G283" s="94"/>
      <c r="H283" s="107"/>
      <c r="I283" s="107" t="s">
        <v>93</v>
      </c>
      <c r="J283" s="107" t="str">
        <f>UGAROMLITAL2002!$C$3</f>
        <v>Name Name</v>
      </c>
      <c r="K283" s="88"/>
    </row>
    <row r="284" spans="1:11" s="1" customFormat="1" ht="15" customHeight="1" thickBot="1" x14ac:dyDescent="0.3">
      <c r="A284" s="79"/>
      <c r="B284" s="108"/>
      <c r="C284" s="109"/>
      <c r="D284" s="110"/>
      <c r="E284" s="110"/>
      <c r="F284" s="110"/>
      <c r="G284" s="109"/>
      <c r="H284" s="109"/>
      <c r="I284" s="109"/>
      <c r="J284" s="111"/>
      <c r="K284" s="112"/>
    </row>
    <row r="285" spans="1:11" s="1" customFormat="1" ht="15" customHeight="1" x14ac:dyDescent="0.25">
      <c r="A285" s="113"/>
      <c r="B285" s="113"/>
      <c r="C285" s="113"/>
      <c r="D285" s="114"/>
      <c r="E285" s="114"/>
      <c r="F285" s="114"/>
      <c r="G285" s="113"/>
      <c r="H285" s="113"/>
      <c r="I285" s="113"/>
      <c r="J285" s="115"/>
      <c r="K285" s="113"/>
    </row>
    <row r="286" spans="1:11" s="1" customFormat="1" ht="15" customHeight="1" thickBot="1" x14ac:dyDescent="0.3">
      <c r="A286" s="79"/>
      <c r="B286" s="79"/>
      <c r="C286" s="79"/>
      <c r="D286" s="79"/>
      <c r="E286" s="79"/>
      <c r="F286" s="79"/>
      <c r="G286" s="79"/>
      <c r="H286" s="79"/>
      <c r="I286" s="79"/>
      <c r="J286" s="80"/>
      <c r="K286" s="79"/>
    </row>
    <row r="287" spans="1:11" s="1" customFormat="1" ht="15" customHeight="1" thickBot="1" x14ac:dyDescent="0.3">
      <c r="A287" s="79"/>
      <c r="B287" s="81"/>
      <c r="C287" s="82"/>
      <c r="D287" s="82"/>
      <c r="E287" s="82"/>
      <c r="F287" s="82"/>
      <c r="G287" s="82"/>
      <c r="H287" s="82"/>
      <c r="I287" s="82"/>
      <c r="J287" s="83"/>
      <c r="K287" s="84"/>
    </row>
    <row r="288" spans="1:11" s="1" customFormat="1" ht="15" customHeight="1" x14ac:dyDescent="0.25">
      <c r="A288" s="79"/>
      <c r="B288" s="85"/>
      <c r="C288" s="86" t="s">
        <v>8</v>
      </c>
      <c r="D288" s="120" t="s">
        <v>94</v>
      </c>
      <c r="E288" s="121" t="s">
        <v>96</v>
      </c>
      <c r="F288" s="121" t="s">
        <v>95</v>
      </c>
      <c r="G288" s="134" t="s">
        <v>97</v>
      </c>
      <c r="H288" s="87" t="s">
        <v>79</v>
      </c>
      <c r="I288" s="87" t="s">
        <v>81</v>
      </c>
      <c r="J288" s="87" t="s">
        <v>82</v>
      </c>
      <c r="K288" s="88"/>
    </row>
    <row r="289" spans="1:11" s="1" customFormat="1" ht="15" customHeight="1" thickBot="1" x14ac:dyDescent="0.3">
      <c r="A289" s="79"/>
      <c r="B289" s="85"/>
      <c r="C289" s="89" t="str">
        <f>UGAROMLITAL2002!B26</f>
        <v>Student 20</v>
      </c>
      <c r="D289" s="90">
        <f>UGAROMLITAL2002!F26</f>
        <v>0</v>
      </c>
      <c r="E289" s="123">
        <f>UGAROMLITAL2002!G26</f>
        <v>0</v>
      </c>
      <c r="F289" s="123">
        <f>UGAROMLITAL2002!H26</f>
        <v>0</v>
      </c>
      <c r="G289" s="91">
        <f>UGAROMLITAL2002!I26</f>
        <v>0</v>
      </c>
      <c r="H289" s="133">
        <f>UGAROMLITAL2002!J26</f>
        <v>0</v>
      </c>
      <c r="I289" s="129">
        <f>UGAROMLITAL2002!W26</f>
        <v>0</v>
      </c>
      <c r="J289" s="130">
        <f>UGAROMLITAL2002!X26</f>
        <v>0</v>
      </c>
      <c r="K289" s="88"/>
    </row>
    <row r="290" spans="1:11" s="1" customFormat="1" ht="15" customHeight="1" x14ac:dyDescent="0.25">
      <c r="A290" s="79"/>
      <c r="B290" s="85"/>
      <c r="C290" s="92"/>
      <c r="D290" s="120" t="s">
        <v>98</v>
      </c>
      <c r="E290" s="121" t="s">
        <v>99</v>
      </c>
      <c r="F290" s="121" t="s">
        <v>99</v>
      </c>
      <c r="G290" s="134" t="s">
        <v>100</v>
      </c>
      <c r="H290" s="87" t="s">
        <v>102</v>
      </c>
      <c r="I290" s="87" t="s">
        <v>101</v>
      </c>
      <c r="J290" s="124"/>
      <c r="K290" s="88"/>
    </row>
    <row r="291" spans="1:11" s="1" customFormat="1" ht="15" customHeight="1" thickBot="1" x14ac:dyDescent="0.3">
      <c r="A291" s="79"/>
      <c r="B291" s="85"/>
      <c r="C291" s="116" t="str">
        <f>UGAROMLITAL2002!$C$2</f>
        <v>SemeYYYY</v>
      </c>
      <c r="D291" s="90">
        <f>UGAROMLITAL2002!K26</f>
        <v>0</v>
      </c>
      <c r="E291" s="123">
        <f>UGAROMLITAL2002!L26</f>
        <v>0</v>
      </c>
      <c r="F291" s="123">
        <f>UGAROMLITAL2002!M26</f>
        <v>0</v>
      </c>
      <c r="G291" s="91">
        <f>UGAROMLITAL2002!N26</f>
        <v>0</v>
      </c>
      <c r="H291" s="133">
        <f>UGAROMLITAL2002!O26</f>
        <v>0</v>
      </c>
      <c r="I291" s="129">
        <f>UGAROMLITAL2002!V26</f>
        <v>0</v>
      </c>
      <c r="J291" s="125"/>
      <c r="K291" s="88"/>
    </row>
    <row r="292" spans="1:11" s="1" customFormat="1" ht="15" customHeight="1" thickBot="1" x14ac:dyDescent="0.3">
      <c r="A292" s="79"/>
      <c r="B292" s="85"/>
      <c r="C292" s="117" t="s">
        <v>80</v>
      </c>
      <c r="D292" s="94"/>
      <c r="E292" s="94"/>
      <c r="F292" s="94"/>
      <c r="G292" s="94"/>
      <c r="H292" s="82"/>
      <c r="I292" s="97"/>
      <c r="J292" s="95"/>
      <c r="K292" s="88"/>
    </row>
    <row r="293" spans="1:11" s="1" customFormat="1" ht="15" customHeight="1" x14ac:dyDescent="0.25">
      <c r="A293" s="79"/>
      <c r="B293" s="85"/>
      <c r="C293" s="116" t="str">
        <f>UGAROMLITAL2002!$H$2</f>
        <v>ITAL2002</v>
      </c>
      <c r="D293" s="120" t="s">
        <v>104</v>
      </c>
      <c r="E293" s="121" t="s">
        <v>103</v>
      </c>
      <c r="F293" s="87" t="s">
        <v>106</v>
      </c>
      <c r="G293" s="120" t="s">
        <v>107</v>
      </c>
      <c r="H293" s="121" t="s">
        <v>105</v>
      </c>
      <c r="I293" s="122" t="s">
        <v>108</v>
      </c>
      <c r="J293" s="96" t="s">
        <v>83</v>
      </c>
      <c r="K293" s="88"/>
    </row>
    <row r="294" spans="1:11" s="1" customFormat="1" ht="15" customHeight="1" thickBot="1" x14ac:dyDescent="0.3">
      <c r="A294" s="79"/>
      <c r="B294" s="85"/>
      <c r="C294" s="117" t="s">
        <v>84</v>
      </c>
      <c r="D294" s="90">
        <f>UGAROMLITAL2002!P26</f>
        <v>0</v>
      </c>
      <c r="E294" s="123">
        <f>UGAROMLITAL2002!Q26</f>
        <v>0</v>
      </c>
      <c r="F294" s="132">
        <f>UGAROMLITAL2002!R26</f>
        <v>0</v>
      </c>
      <c r="G294" s="90">
        <f>UGAROMLITAL2002!S26</f>
        <v>0</v>
      </c>
      <c r="H294" s="123">
        <f>UGAROMLITAL2002!T26</f>
        <v>0</v>
      </c>
      <c r="I294" s="132">
        <f>UGAROMLITAL2002!U26</f>
        <v>0</v>
      </c>
      <c r="J294" s="135">
        <f>UGAROMLITAL2002!E26</f>
        <v>0</v>
      </c>
      <c r="K294" s="88"/>
    </row>
    <row r="295" spans="1:11" s="1" customFormat="1" ht="15" customHeight="1" thickBot="1" x14ac:dyDescent="0.3">
      <c r="A295" s="79"/>
      <c r="B295" s="85"/>
      <c r="C295" s="116" t="str">
        <f>UGAROMLITAL2002!$H$3</f>
        <v>##-###</v>
      </c>
      <c r="D295" s="94"/>
      <c r="E295" s="97"/>
      <c r="F295" s="94"/>
      <c r="G295" s="94"/>
      <c r="H295" s="94"/>
      <c r="I295" s="98"/>
      <c r="J295" s="131" t="str">
        <f>UGAROMLITAL2002!D26</f>
        <v/>
      </c>
      <c r="K295" s="88"/>
    </row>
    <row r="296" spans="1:11" s="1" customFormat="1" ht="15" customHeight="1" x14ac:dyDescent="0.25">
      <c r="A296" s="79"/>
      <c r="B296" s="85"/>
      <c r="C296" s="117" t="s">
        <v>86</v>
      </c>
      <c r="D296" s="99"/>
      <c r="E296" s="100" t="s">
        <v>87</v>
      </c>
      <c r="F296" s="101"/>
      <c r="G296" s="94"/>
      <c r="H296" s="94"/>
      <c r="I296" s="102" t="s">
        <v>88</v>
      </c>
      <c r="J296" s="103">
        <f ca="1">TODAY()</f>
        <v>41280</v>
      </c>
      <c r="K296" s="88"/>
    </row>
    <row r="297" spans="1:11" s="1" customFormat="1" ht="15" customHeight="1" x14ac:dyDescent="0.25">
      <c r="A297" s="79"/>
      <c r="B297" s="85"/>
      <c r="C297" s="116" t="str">
        <f>UGAROMLITAL2002!$C$3</f>
        <v>Name Name</v>
      </c>
      <c r="D297" s="104" t="s">
        <v>90</v>
      </c>
      <c r="E297" s="105" t="s">
        <v>91</v>
      </c>
      <c r="F297" s="106" t="s">
        <v>92</v>
      </c>
      <c r="G297" s="85"/>
      <c r="H297" s="107"/>
      <c r="I297" s="93"/>
      <c r="J297" s="102"/>
      <c r="K297" s="88"/>
    </row>
    <row r="298" spans="1:11" s="1" customFormat="1" ht="15" customHeight="1" thickBot="1" x14ac:dyDescent="0.3">
      <c r="A298" s="79"/>
      <c r="B298" s="85"/>
      <c r="C298" s="118"/>
      <c r="D298" s="126"/>
      <c r="E298" s="127"/>
      <c r="F298" s="128"/>
      <c r="G298" s="94"/>
      <c r="H298" s="107"/>
      <c r="I298" s="107" t="s">
        <v>93</v>
      </c>
      <c r="J298" s="107" t="str">
        <f>UGAROMLITAL2002!$C$3</f>
        <v>Name Name</v>
      </c>
      <c r="K298" s="88"/>
    </row>
    <row r="299" spans="1:11" s="1" customFormat="1" ht="15" customHeight="1" thickBot="1" x14ac:dyDescent="0.3">
      <c r="A299" s="79"/>
      <c r="B299" s="108"/>
      <c r="C299" s="109"/>
      <c r="D299" s="110"/>
      <c r="E299" s="110"/>
      <c r="F299" s="110"/>
      <c r="G299" s="109"/>
      <c r="H299" s="109"/>
      <c r="I299" s="109"/>
      <c r="J299" s="111"/>
      <c r="K299" s="112"/>
    </row>
    <row r="300" spans="1:11" s="1" customFormat="1" ht="15" customHeight="1" x14ac:dyDescent="0.25">
      <c r="A300" s="113"/>
      <c r="B300" s="113"/>
      <c r="C300" s="113"/>
      <c r="D300" s="114"/>
      <c r="E300" s="114"/>
      <c r="F300" s="114"/>
      <c r="G300" s="113"/>
      <c r="H300" s="113"/>
      <c r="I300" s="113"/>
      <c r="J300" s="115"/>
      <c r="K300" s="113"/>
    </row>
    <row r="301" spans="1:11" s="1" customFormat="1" ht="15" customHeight="1" thickBot="1" x14ac:dyDescent="0.3">
      <c r="A301" s="79"/>
      <c r="B301" s="79"/>
      <c r="C301" s="79"/>
      <c r="D301" s="79"/>
      <c r="E301" s="79"/>
      <c r="F301" s="79"/>
      <c r="G301" s="79"/>
      <c r="H301" s="79"/>
      <c r="I301" s="79"/>
      <c r="J301" s="80"/>
      <c r="K301" s="79"/>
    </row>
    <row r="302" spans="1:11" s="1" customFormat="1" ht="15" customHeight="1" thickBot="1" x14ac:dyDescent="0.3">
      <c r="A302" s="79"/>
      <c r="B302" s="81"/>
      <c r="C302" s="82"/>
      <c r="D302" s="82"/>
      <c r="E302" s="82"/>
      <c r="F302" s="82"/>
      <c r="G302" s="82"/>
      <c r="H302" s="82"/>
      <c r="I302" s="82"/>
      <c r="J302" s="83"/>
      <c r="K302" s="84"/>
    </row>
    <row r="303" spans="1:11" s="1" customFormat="1" ht="15" customHeight="1" x14ac:dyDescent="0.25">
      <c r="A303" s="79"/>
      <c r="B303" s="85"/>
      <c r="C303" s="86" t="s">
        <v>8</v>
      </c>
      <c r="D303" s="120" t="s">
        <v>94</v>
      </c>
      <c r="E303" s="121" t="s">
        <v>96</v>
      </c>
      <c r="F303" s="121" t="s">
        <v>95</v>
      </c>
      <c r="G303" s="134" t="s">
        <v>97</v>
      </c>
      <c r="H303" s="87" t="s">
        <v>79</v>
      </c>
      <c r="I303" s="87" t="s">
        <v>81</v>
      </c>
      <c r="J303" s="87" t="s">
        <v>82</v>
      </c>
      <c r="K303" s="88"/>
    </row>
    <row r="304" spans="1:11" s="1" customFormat="1" ht="15" customHeight="1" thickBot="1" x14ac:dyDescent="0.3">
      <c r="A304" s="79"/>
      <c r="B304" s="85"/>
      <c r="C304" s="89" t="str">
        <f>UGAROMLITAL2002!B27</f>
        <v>Student 21</v>
      </c>
      <c r="D304" s="90">
        <f>UGAROMLITAL2002!F27</f>
        <v>0</v>
      </c>
      <c r="E304" s="123">
        <f>UGAROMLITAL2002!G27</f>
        <v>0</v>
      </c>
      <c r="F304" s="123">
        <f>UGAROMLITAL2002!H27</f>
        <v>0</v>
      </c>
      <c r="G304" s="91">
        <f>UGAROMLITAL2002!I27</f>
        <v>0</v>
      </c>
      <c r="H304" s="133">
        <f>UGAROMLITAL2002!J27</f>
        <v>0</v>
      </c>
      <c r="I304" s="129">
        <f>UGAROMLITAL2002!W27</f>
        <v>0</v>
      </c>
      <c r="J304" s="130">
        <f>UGAROMLITAL2002!X27</f>
        <v>0</v>
      </c>
      <c r="K304" s="88"/>
    </row>
    <row r="305" spans="1:11" s="1" customFormat="1" ht="15" customHeight="1" x14ac:dyDescent="0.25">
      <c r="A305" s="79"/>
      <c r="B305" s="85"/>
      <c r="C305" s="92"/>
      <c r="D305" s="120" t="s">
        <v>98</v>
      </c>
      <c r="E305" s="121" t="s">
        <v>99</v>
      </c>
      <c r="F305" s="121" t="s">
        <v>99</v>
      </c>
      <c r="G305" s="134" t="s">
        <v>100</v>
      </c>
      <c r="H305" s="87" t="s">
        <v>102</v>
      </c>
      <c r="I305" s="87" t="s">
        <v>101</v>
      </c>
      <c r="J305" s="124"/>
      <c r="K305" s="88"/>
    </row>
    <row r="306" spans="1:11" s="1" customFormat="1" ht="15" customHeight="1" thickBot="1" x14ac:dyDescent="0.3">
      <c r="A306" s="79"/>
      <c r="B306" s="85"/>
      <c r="C306" s="116" t="str">
        <f>UGAROMLITAL2002!$C$2</f>
        <v>SemeYYYY</v>
      </c>
      <c r="D306" s="90">
        <f>UGAROMLITAL2002!K27</f>
        <v>0</v>
      </c>
      <c r="E306" s="123">
        <f>UGAROMLITAL2002!L27</f>
        <v>0</v>
      </c>
      <c r="F306" s="123">
        <f>UGAROMLITAL2002!M27</f>
        <v>0</v>
      </c>
      <c r="G306" s="91">
        <f>UGAROMLITAL2002!N27</f>
        <v>0</v>
      </c>
      <c r="H306" s="133">
        <f>UGAROMLITAL2002!O27</f>
        <v>0</v>
      </c>
      <c r="I306" s="129">
        <f>UGAROMLITAL2002!V27</f>
        <v>0</v>
      </c>
      <c r="J306" s="125"/>
      <c r="K306" s="88"/>
    </row>
    <row r="307" spans="1:11" s="1" customFormat="1" ht="15" customHeight="1" thickBot="1" x14ac:dyDescent="0.3">
      <c r="A307" s="79"/>
      <c r="B307" s="85"/>
      <c r="C307" s="117" t="s">
        <v>80</v>
      </c>
      <c r="D307" s="94"/>
      <c r="E307" s="94"/>
      <c r="F307" s="94"/>
      <c r="G307" s="94"/>
      <c r="H307" s="82"/>
      <c r="I307" s="97"/>
      <c r="J307" s="95"/>
      <c r="K307" s="88"/>
    </row>
    <row r="308" spans="1:11" s="1" customFormat="1" ht="15" customHeight="1" x14ac:dyDescent="0.25">
      <c r="A308" s="79"/>
      <c r="B308" s="85"/>
      <c r="C308" s="116" t="str">
        <f>UGAROMLITAL2002!$H$2</f>
        <v>ITAL2002</v>
      </c>
      <c r="D308" s="120" t="s">
        <v>104</v>
      </c>
      <c r="E308" s="121" t="s">
        <v>103</v>
      </c>
      <c r="F308" s="87" t="s">
        <v>106</v>
      </c>
      <c r="G308" s="120" t="s">
        <v>107</v>
      </c>
      <c r="H308" s="121" t="s">
        <v>105</v>
      </c>
      <c r="I308" s="122" t="s">
        <v>108</v>
      </c>
      <c r="J308" s="96" t="s">
        <v>83</v>
      </c>
      <c r="K308" s="88"/>
    </row>
    <row r="309" spans="1:11" s="1" customFormat="1" ht="15" customHeight="1" thickBot="1" x14ac:dyDescent="0.3">
      <c r="A309" s="79"/>
      <c r="B309" s="85"/>
      <c r="C309" s="117" t="s">
        <v>84</v>
      </c>
      <c r="D309" s="90">
        <f>UGAROMLITAL2002!P27</f>
        <v>0</v>
      </c>
      <c r="E309" s="123">
        <f>UGAROMLITAL2002!Q27</f>
        <v>0</v>
      </c>
      <c r="F309" s="132">
        <f>UGAROMLITAL2002!R27</f>
        <v>0</v>
      </c>
      <c r="G309" s="90">
        <f>UGAROMLITAL2002!S27</f>
        <v>0</v>
      </c>
      <c r="H309" s="123">
        <f>UGAROMLITAL2002!T27</f>
        <v>0</v>
      </c>
      <c r="I309" s="132">
        <f>UGAROMLITAL2002!U27</f>
        <v>0</v>
      </c>
      <c r="J309" s="135">
        <f>UGAROMLITAL2002!E27</f>
        <v>0</v>
      </c>
      <c r="K309" s="88"/>
    </row>
    <row r="310" spans="1:11" s="1" customFormat="1" ht="15" customHeight="1" thickBot="1" x14ac:dyDescent="0.3">
      <c r="A310" s="79"/>
      <c r="B310" s="85"/>
      <c r="C310" s="116" t="str">
        <f>UGAROMLITAL2002!$H$3</f>
        <v>##-###</v>
      </c>
      <c r="D310" s="94"/>
      <c r="E310" s="97"/>
      <c r="F310" s="94"/>
      <c r="G310" s="94"/>
      <c r="H310" s="94"/>
      <c r="I310" s="98"/>
      <c r="J310" s="131" t="str">
        <f>UGAROMLITAL2002!D27</f>
        <v/>
      </c>
      <c r="K310" s="88"/>
    </row>
    <row r="311" spans="1:11" s="1" customFormat="1" ht="15" customHeight="1" x14ac:dyDescent="0.25">
      <c r="A311" s="79"/>
      <c r="B311" s="85"/>
      <c r="C311" s="117" t="s">
        <v>86</v>
      </c>
      <c r="D311" s="99"/>
      <c r="E311" s="100" t="s">
        <v>87</v>
      </c>
      <c r="F311" s="101"/>
      <c r="G311" s="94"/>
      <c r="H311" s="94"/>
      <c r="I311" s="102" t="s">
        <v>88</v>
      </c>
      <c r="J311" s="103">
        <f ca="1">TODAY()</f>
        <v>41280</v>
      </c>
      <c r="K311" s="88"/>
    </row>
    <row r="312" spans="1:11" s="1" customFormat="1" ht="15" customHeight="1" x14ac:dyDescent="0.25">
      <c r="A312" s="79"/>
      <c r="B312" s="85"/>
      <c r="C312" s="116" t="str">
        <f>UGAROMLITAL2002!$C$3</f>
        <v>Name Name</v>
      </c>
      <c r="D312" s="104" t="s">
        <v>90</v>
      </c>
      <c r="E312" s="105" t="s">
        <v>91</v>
      </c>
      <c r="F312" s="106" t="s">
        <v>92</v>
      </c>
      <c r="G312" s="85"/>
      <c r="H312" s="107"/>
      <c r="I312" s="93"/>
      <c r="J312" s="102"/>
      <c r="K312" s="88"/>
    </row>
    <row r="313" spans="1:11" s="1" customFormat="1" ht="15" customHeight="1" thickBot="1" x14ac:dyDescent="0.3">
      <c r="A313" s="79"/>
      <c r="B313" s="85"/>
      <c r="C313" s="118"/>
      <c r="D313" s="126"/>
      <c r="E313" s="127"/>
      <c r="F313" s="128"/>
      <c r="G313" s="94"/>
      <c r="H313" s="107"/>
      <c r="I313" s="107" t="s">
        <v>93</v>
      </c>
      <c r="J313" s="107" t="str">
        <f>UGAROMLITAL2002!$C$3</f>
        <v>Name Name</v>
      </c>
      <c r="K313" s="88"/>
    </row>
    <row r="314" spans="1:11" s="1" customFormat="1" ht="15" customHeight="1" thickBot="1" x14ac:dyDescent="0.3">
      <c r="A314" s="79"/>
      <c r="B314" s="108"/>
      <c r="C314" s="109"/>
      <c r="D314" s="110"/>
      <c r="E314" s="110"/>
      <c r="F314" s="110"/>
      <c r="G314" s="109"/>
      <c r="H314" s="109"/>
      <c r="I314" s="109"/>
      <c r="J314" s="111"/>
      <c r="K314" s="112"/>
    </row>
    <row r="315" spans="1:11" s="1" customFormat="1" ht="15" customHeight="1" x14ac:dyDescent="0.25">
      <c r="A315" s="113"/>
      <c r="B315" s="113"/>
      <c r="C315" s="113"/>
      <c r="D315" s="114"/>
      <c r="E315" s="114"/>
      <c r="F315" s="114"/>
      <c r="G315" s="113"/>
      <c r="H315" s="113"/>
      <c r="I315" s="113"/>
      <c r="J315" s="115"/>
      <c r="K315" s="113"/>
    </row>
    <row r="316" spans="1:11" s="1" customFormat="1" ht="15" customHeight="1" thickBot="1" x14ac:dyDescent="0.3">
      <c r="A316" s="79"/>
      <c r="B316" s="79"/>
      <c r="C316" s="79"/>
      <c r="D316" s="79"/>
      <c r="E316" s="79"/>
      <c r="F316" s="79"/>
      <c r="G316" s="79"/>
      <c r="H316" s="79"/>
      <c r="I316" s="79"/>
      <c r="J316" s="80"/>
      <c r="K316" s="79"/>
    </row>
    <row r="317" spans="1:11" s="1" customFormat="1" ht="15" customHeight="1" thickBot="1" x14ac:dyDescent="0.3">
      <c r="A317" s="79"/>
      <c r="B317" s="81"/>
      <c r="C317" s="82"/>
      <c r="D317" s="82"/>
      <c r="E317" s="82"/>
      <c r="F317" s="82"/>
      <c r="G317" s="82"/>
      <c r="H317" s="82"/>
      <c r="I317" s="82"/>
      <c r="J317" s="83"/>
      <c r="K317" s="84"/>
    </row>
    <row r="318" spans="1:11" s="1" customFormat="1" ht="15" customHeight="1" x14ac:dyDescent="0.25">
      <c r="A318" s="79"/>
      <c r="B318" s="85"/>
      <c r="C318" s="86" t="s">
        <v>8</v>
      </c>
      <c r="D318" s="120" t="s">
        <v>94</v>
      </c>
      <c r="E318" s="121" t="s">
        <v>96</v>
      </c>
      <c r="F318" s="121" t="s">
        <v>95</v>
      </c>
      <c r="G318" s="134" t="s">
        <v>97</v>
      </c>
      <c r="H318" s="87" t="s">
        <v>79</v>
      </c>
      <c r="I318" s="87" t="s">
        <v>81</v>
      </c>
      <c r="J318" s="87" t="s">
        <v>82</v>
      </c>
      <c r="K318" s="88"/>
    </row>
    <row r="319" spans="1:11" s="1" customFormat="1" ht="15" customHeight="1" thickBot="1" x14ac:dyDescent="0.3">
      <c r="A319" s="79"/>
      <c r="B319" s="85"/>
      <c r="C319" s="89" t="str">
        <f>UGAROMLITAL2002!B28</f>
        <v>Student 22</v>
      </c>
      <c r="D319" s="90">
        <f>UGAROMLITAL2002!F28</f>
        <v>0</v>
      </c>
      <c r="E319" s="123">
        <f>UGAROMLITAL2002!G28</f>
        <v>0</v>
      </c>
      <c r="F319" s="123">
        <f>UGAROMLITAL2002!H28</f>
        <v>0</v>
      </c>
      <c r="G319" s="91">
        <f>UGAROMLITAL2002!I28</f>
        <v>0</v>
      </c>
      <c r="H319" s="133">
        <f>UGAROMLITAL2002!J28</f>
        <v>0</v>
      </c>
      <c r="I319" s="129">
        <f>UGAROMLITAL2002!W28</f>
        <v>0</v>
      </c>
      <c r="J319" s="130">
        <f>UGAROMLITAL2002!X28</f>
        <v>0</v>
      </c>
      <c r="K319" s="88"/>
    </row>
    <row r="320" spans="1:11" s="1" customFormat="1" ht="15" customHeight="1" x14ac:dyDescent="0.25">
      <c r="A320" s="79"/>
      <c r="B320" s="85"/>
      <c r="C320" s="92"/>
      <c r="D320" s="120" t="s">
        <v>98</v>
      </c>
      <c r="E320" s="121" t="s">
        <v>99</v>
      </c>
      <c r="F320" s="121" t="s">
        <v>99</v>
      </c>
      <c r="G320" s="134" t="s">
        <v>100</v>
      </c>
      <c r="H320" s="87" t="s">
        <v>102</v>
      </c>
      <c r="I320" s="87" t="s">
        <v>101</v>
      </c>
      <c r="J320" s="124"/>
      <c r="K320" s="88"/>
    </row>
    <row r="321" spans="1:11" s="1" customFormat="1" ht="15" customHeight="1" thickBot="1" x14ac:dyDescent="0.3">
      <c r="A321" s="79"/>
      <c r="B321" s="85"/>
      <c r="C321" s="116" t="str">
        <f>UGAROMLITAL2002!$C$2</f>
        <v>SemeYYYY</v>
      </c>
      <c r="D321" s="90">
        <f>UGAROMLITAL2002!K28</f>
        <v>0</v>
      </c>
      <c r="E321" s="123">
        <f>UGAROMLITAL2002!L28</f>
        <v>0</v>
      </c>
      <c r="F321" s="123">
        <f>UGAROMLITAL2002!M28</f>
        <v>0</v>
      </c>
      <c r="G321" s="91">
        <f>UGAROMLITAL2002!N28</f>
        <v>0</v>
      </c>
      <c r="H321" s="133">
        <f>UGAROMLITAL2002!O28</f>
        <v>0</v>
      </c>
      <c r="I321" s="129">
        <f>UGAROMLITAL2002!V28</f>
        <v>0</v>
      </c>
      <c r="J321" s="125"/>
      <c r="K321" s="88"/>
    </row>
    <row r="322" spans="1:11" s="1" customFormat="1" ht="15" customHeight="1" thickBot="1" x14ac:dyDescent="0.3">
      <c r="A322" s="79"/>
      <c r="B322" s="85"/>
      <c r="C322" s="117" t="s">
        <v>80</v>
      </c>
      <c r="D322" s="94"/>
      <c r="E322" s="94"/>
      <c r="F322" s="94"/>
      <c r="G322" s="94"/>
      <c r="H322" s="82"/>
      <c r="I322" s="97"/>
      <c r="J322" s="95"/>
      <c r="K322" s="88"/>
    </row>
    <row r="323" spans="1:11" s="1" customFormat="1" ht="15" customHeight="1" x14ac:dyDescent="0.25">
      <c r="A323" s="79"/>
      <c r="B323" s="85"/>
      <c r="C323" s="116" t="str">
        <f>UGAROMLITAL2002!$H$2</f>
        <v>ITAL2002</v>
      </c>
      <c r="D323" s="120" t="s">
        <v>104</v>
      </c>
      <c r="E323" s="121" t="s">
        <v>103</v>
      </c>
      <c r="F323" s="87" t="s">
        <v>106</v>
      </c>
      <c r="G323" s="120" t="s">
        <v>107</v>
      </c>
      <c r="H323" s="121" t="s">
        <v>105</v>
      </c>
      <c r="I323" s="122" t="s">
        <v>108</v>
      </c>
      <c r="J323" s="96" t="s">
        <v>83</v>
      </c>
      <c r="K323" s="88"/>
    </row>
    <row r="324" spans="1:11" s="1" customFormat="1" ht="15" customHeight="1" thickBot="1" x14ac:dyDescent="0.3">
      <c r="A324" s="79"/>
      <c r="B324" s="85"/>
      <c r="C324" s="117" t="s">
        <v>84</v>
      </c>
      <c r="D324" s="90">
        <f>UGAROMLITAL2002!P28</f>
        <v>0</v>
      </c>
      <c r="E324" s="123">
        <f>UGAROMLITAL2002!Q28</f>
        <v>0</v>
      </c>
      <c r="F324" s="132">
        <f>UGAROMLITAL2002!R28</f>
        <v>0</v>
      </c>
      <c r="G324" s="90">
        <f>UGAROMLITAL2002!S28</f>
        <v>0</v>
      </c>
      <c r="H324" s="123">
        <f>UGAROMLITAL2002!T28</f>
        <v>0</v>
      </c>
      <c r="I324" s="132">
        <f>UGAROMLITAL2002!U28</f>
        <v>0</v>
      </c>
      <c r="J324" s="135">
        <f>UGAROMLITAL2002!E28</f>
        <v>0</v>
      </c>
      <c r="K324" s="88"/>
    </row>
    <row r="325" spans="1:11" s="1" customFormat="1" ht="15" customHeight="1" thickBot="1" x14ac:dyDescent="0.3">
      <c r="A325" s="79"/>
      <c r="B325" s="85"/>
      <c r="C325" s="116" t="str">
        <f>UGAROMLITAL2002!$H$3</f>
        <v>##-###</v>
      </c>
      <c r="D325" s="94"/>
      <c r="E325" s="97"/>
      <c r="F325" s="94"/>
      <c r="G325" s="94"/>
      <c r="H325" s="94"/>
      <c r="I325" s="98"/>
      <c r="J325" s="131" t="str">
        <f>UGAROMLITAL2002!D28</f>
        <v/>
      </c>
      <c r="K325" s="88"/>
    </row>
    <row r="326" spans="1:11" s="1" customFormat="1" ht="15" customHeight="1" x14ac:dyDescent="0.25">
      <c r="A326" s="79"/>
      <c r="B326" s="85"/>
      <c r="C326" s="117" t="s">
        <v>86</v>
      </c>
      <c r="D326" s="99"/>
      <c r="E326" s="100" t="s">
        <v>87</v>
      </c>
      <c r="F326" s="101"/>
      <c r="G326" s="94"/>
      <c r="H326" s="94"/>
      <c r="I326" s="102" t="s">
        <v>88</v>
      </c>
      <c r="J326" s="103">
        <f ca="1">TODAY()</f>
        <v>41280</v>
      </c>
      <c r="K326" s="88"/>
    </row>
    <row r="327" spans="1:11" s="1" customFormat="1" ht="15" customHeight="1" x14ac:dyDescent="0.25">
      <c r="A327" s="79"/>
      <c r="B327" s="85"/>
      <c r="C327" s="116" t="str">
        <f>UGAROMLITAL2002!$C$3</f>
        <v>Name Name</v>
      </c>
      <c r="D327" s="104" t="s">
        <v>90</v>
      </c>
      <c r="E327" s="105" t="s">
        <v>91</v>
      </c>
      <c r="F327" s="106" t="s">
        <v>92</v>
      </c>
      <c r="G327" s="85"/>
      <c r="H327" s="107"/>
      <c r="I327" s="93"/>
      <c r="J327" s="102"/>
      <c r="K327" s="88"/>
    </row>
    <row r="328" spans="1:11" s="1" customFormat="1" ht="15" customHeight="1" thickBot="1" x14ac:dyDescent="0.3">
      <c r="A328" s="79"/>
      <c r="B328" s="85"/>
      <c r="C328" s="118"/>
      <c r="D328" s="126"/>
      <c r="E328" s="127"/>
      <c r="F328" s="128"/>
      <c r="G328" s="94"/>
      <c r="H328" s="107"/>
      <c r="I328" s="107" t="s">
        <v>93</v>
      </c>
      <c r="J328" s="107" t="str">
        <f>UGAROMLITAL2002!$C$3</f>
        <v>Name Name</v>
      </c>
      <c r="K328" s="88"/>
    </row>
    <row r="329" spans="1:11" s="1" customFormat="1" ht="15" customHeight="1" thickBot="1" x14ac:dyDescent="0.3">
      <c r="A329" s="79"/>
      <c r="B329" s="108"/>
      <c r="C329" s="109"/>
      <c r="D329" s="110"/>
      <c r="E329" s="110"/>
      <c r="F329" s="110"/>
      <c r="G329" s="109"/>
      <c r="H329" s="109"/>
      <c r="I329" s="109"/>
      <c r="J329" s="111"/>
      <c r="K329" s="112"/>
    </row>
    <row r="330" spans="1:11" s="1" customFormat="1" ht="15" customHeight="1" x14ac:dyDescent="0.25">
      <c r="A330" s="113"/>
      <c r="B330" s="113"/>
      <c r="C330" s="113"/>
      <c r="D330" s="114"/>
      <c r="E330" s="114"/>
      <c r="F330" s="114"/>
      <c r="G330" s="113"/>
      <c r="H330" s="113"/>
      <c r="I330" s="113"/>
      <c r="J330" s="115"/>
      <c r="K330" s="113"/>
    </row>
    <row r="331" spans="1:11" s="1" customFormat="1" ht="15" customHeight="1" thickBot="1" x14ac:dyDescent="0.3">
      <c r="A331" s="79"/>
      <c r="B331" s="79"/>
      <c r="C331" s="79"/>
      <c r="D331" s="79"/>
      <c r="E331" s="79"/>
      <c r="F331" s="79"/>
      <c r="G331" s="79"/>
      <c r="H331" s="79"/>
      <c r="I331" s="79"/>
      <c r="J331" s="80"/>
      <c r="K331" s="79"/>
    </row>
    <row r="332" spans="1:11" s="1" customFormat="1" ht="15" customHeight="1" thickBot="1" x14ac:dyDescent="0.3">
      <c r="A332" s="79"/>
      <c r="B332" s="81"/>
      <c r="C332" s="82"/>
      <c r="D332" s="82"/>
      <c r="E332" s="82"/>
      <c r="F332" s="82"/>
      <c r="G332" s="82"/>
      <c r="H332" s="82"/>
      <c r="I332" s="82"/>
      <c r="J332" s="83"/>
      <c r="K332" s="84"/>
    </row>
    <row r="333" spans="1:11" s="1" customFormat="1" ht="15" customHeight="1" x14ac:dyDescent="0.25">
      <c r="A333" s="79"/>
      <c r="B333" s="85"/>
      <c r="C333" s="86" t="s">
        <v>8</v>
      </c>
      <c r="D333" s="120" t="s">
        <v>94</v>
      </c>
      <c r="E333" s="121" t="s">
        <v>96</v>
      </c>
      <c r="F333" s="121" t="s">
        <v>95</v>
      </c>
      <c r="G333" s="134" t="s">
        <v>97</v>
      </c>
      <c r="H333" s="87" t="s">
        <v>79</v>
      </c>
      <c r="I333" s="87" t="s">
        <v>81</v>
      </c>
      <c r="J333" s="87" t="s">
        <v>82</v>
      </c>
      <c r="K333" s="88"/>
    </row>
    <row r="334" spans="1:11" s="1" customFormat="1" ht="15" customHeight="1" thickBot="1" x14ac:dyDescent="0.3">
      <c r="A334" s="79"/>
      <c r="B334" s="85"/>
      <c r="C334" s="89" t="str">
        <f>UGAROMLITAL2002!B29</f>
        <v>Student 23</v>
      </c>
      <c r="D334" s="90">
        <f>UGAROMLITAL2002!F29</f>
        <v>0</v>
      </c>
      <c r="E334" s="123">
        <f>UGAROMLITAL2002!G29</f>
        <v>0</v>
      </c>
      <c r="F334" s="123">
        <f>UGAROMLITAL2002!H29</f>
        <v>0</v>
      </c>
      <c r="G334" s="91">
        <f>UGAROMLITAL2002!I29</f>
        <v>0</v>
      </c>
      <c r="H334" s="133">
        <f>UGAROMLITAL2002!J29</f>
        <v>0</v>
      </c>
      <c r="I334" s="129">
        <f>UGAROMLITAL2002!W29</f>
        <v>0</v>
      </c>
      <c r="J334" s="130">
        <f>UGAROMLITAL2002!X29</f>
        <v>0</v>
      </c>
      <c r="K334" s="88"/>
    </row>
    <row r="335" spans="1:11" s="1" customFormat="1" ht="15" customHeight="1" x14ac:dyDescent="0.25">
      <c r="A335" s="79"/>
      <c r="B335" s="85"/>
      <c r="C335" s="92"/>
      <c r="D335" s="120" t="s">
        <v>98</v>
      </c>
      <c r="E335" s="121" t="s">
        <v>99</v>
      </c>
      <c r="F335" s="121" t="s">
        <v>99</v>
      </c>
      <c r="G335" s="134" t="s">
        <v>100</v>
      </c>
      <c r="H335" s="87" t="s">
        <v>102</v>
      </c>
      <c r="I335" s="87" t="s">
        <v>101</v>
      </c>
      <c r="J335" s="124"/>
      <c r="K335" s="88"/>
    </row>
    <row r="336" spans="1:11" s="1" customFormat="1" ht="15" customHeight="1" thickBot="1" x14ac:dyDescent="0.3">
      <c r="A336" s="79"/>
      <c r="B336" s="85"/>
      <c r="C336" s="116" t="str">
        <f>UGAROMLITAL2002!$C$2</f>
        <v>SemeYYYY</v>
      </c>
      <c r="D336" s="90">
        <f>UGAROMLITAL2002!K29</f>
        <v>0</v>
      </c>
      <c r="E336" s="123">
        <f>UGAROMLITAL2002!L29</f>
        <v>0</v>
      </c>
      <c r="F336" s="123">
        <f>UGAROMLITAL2002!M29</f>
        <v>0</v>
      </c>
      <c r="G336" s="91">
        <f>UGAROMLITAL2002!N29</f>
        <v>0</v>
      </c>
      <c r="H336" s="133">
        <f>UGAROMLITAL2002!O29</f>
        <v>0</v>
      </c>
      <c r="I336" s="129">
        <f>UGAROMLITAL2002!V29</f>
        <v>0</v>
      </c>
      <c r="J336" s="125"/>
      <c r="K336" s="88"/>
    </row>
    <row r="337" spans="1:11" s="1" customFormat="1" ht="15" customHeight="1" thickBot="1" x14ac:dyDescent="0.3">
      <c r="A337" s="79"/>
      <c r="B337" s="85"/>
      <c r="C337" s="117" t="s">
        <v>80</v>
      </c>
      <c r="D337" s="94"/>
      <c r="E337" s="94"/>
      <c r="F337" s="94"/>
      <c r="G337" s="94"/>
      <c r="H337" s="82"/>
      <c r="I337" s="97"/>
      <c r="J337" s="95"/>
      <c r="K337" s="88"/>
    </row>
    <row r="338" spans="1:11" s="1" customFormat="1" ht="15" customHeight="1" x14ac:dyDescent="0.25">
      <c r="A338" s="79"/>
      <c r="B338" s="85"/>
      <c r="C338" s="116" t="str">
        <f>UGAROMLITAL2002!$H$2</f>
        <v>ITAL2002</v>
      </c>
      <c r="D338" s="120" t="s">
        <v>104</v>
      </c>
      <c r="E338" s="121" t="s">
        <v>103</v>
      </c>
      <c r="F338" s="87" t="s">
        <v>106</v>
      </c>
      <c r="G338" s="120" t="s">
        <v>107</v>
      </c>
      <c r="H338" s="121" t="s">
        <v>105</v>
      </c>
      <c r="I338" s="122" t="s">
        <v>108</v>
      </c>
      <c r="J338" s="96" t="s">
        <v>83</v>
      </c>
      <c r="K338" s="88"/>
    </row>
    <row r="339" spans="1:11" s="1" customFormat="1" ht="15" customHeight="1" thickBot="1" x14ac:dyDescent="0.3">
      <c r="A339" s="79"/>
      <c r="B339" s="85"/>
      <c r="C339" s="117" t="s">
        <v>84</v>
      </c>
      <c r="D339" s="90">
        <f>UGAROMLITAL2002!P29</f>
        <v>0</v>
      </c>
      <c r="E339" s="123">
        <f>UGAROMLITAL2002!Q29</f>
        <v>0</v>
      </c>
      <c r="F339" s="132">
        <f>UGAROMLITAL2002!R29</f>
        <v>0</v>
      </c>
      <c r="G339" s="90">
        <f>UGAROMLITAL2002!S29</f>
        <v>0</v>
      </c>
      <c r="H339" s="123">
        <f>UGAROMLITAL2002!T29</f>
        <v>0</v>
      </c>
      <c r="I339" s="132">
        <f>UGAROMLITAL2002!U29</f>
        <v>0</v>
      </c>
      <c r="J339" s="135">
        <f>UGAROMLITAL2002!E29</f>
        <v>0</v>
      </c>
      <c r="K339" s="88"/>
    </row>
    <row r="340" spans="1:11" s="1" customFormat="1" ht="15" customHeight="1" thickBot="1" x14ac:dyDescent="0.3">
      <c r="A340" s="79"/>
      <c r="B340" s="85"/>
      <c r="C340" s="116" t="str">
        <f>UGAROMLITAL2002!$H$3</f>
        <v>##-###</v>
      </c>
      <c r="D340" s="94"/>
      <c r="E340" s="97"/>
      <c r="F340" s="94"/>
      <c r="G340" s="94"/>
      <c r="H340" s="94"/>
      <c r="I340" s="98"/>
      <c r="J340" s="131" t="str">
        <f>UGAROMLITAL2002!D29</f>
        <v/>
      </c>
      <c r="K340" s="88"/>
    </row>
    <row r="341" spans="1:11" s="1" customFormat="1" ht="15" customHeight="1" x14ac:dyDescent="0.25">
      <c r="A341" s="79"/>
      <c r="B341" s="85"/>
      <c r="C341" s="117" t="s">
        <v>86</v>
      </c>
      <c r="D341" s="99"/>
      <c r="E341" s="100" t="s">
        <v>87</v>
      </c>
      <c r="F341" s="101"/>
      <c r="G341" s="94"/>
      <c r="H341" s="94"/>
      <c r="I341" s="102" t="s">
        <v>88</v>
      </c>
      <c r="J341" s="103">
        <f ca="1">TODAY()</f>
        <v>41280</v>
      </c>
      <c r="K341" s="88"/>
    </row>
    <row r="342" spans="1:11" s="1" customFormat="1" ht="15" customHeight="1" x14ac:dyDescent="0.25">
      <c r="A342" s="79"/>
      <c r="B342" s="85"/>
      <c r="C342" s="116" t="str">
        <f>UGAROMLITAL2002!$C$3</f>
        <v>Name Name</v>
      </c>
      <c r="D342" s="104" t="s">
        <v>90</v>
      </c>
      <c r="E342" s="105" t="s">
        <v>91</v>
      </c>
      <c r="F342" s="106" t="s">
        <v>92</v>
      </c>
      <c r="G342" s="85"/>
      <c r="H342" s="107"/>
      <c r="I342" s="93"/>
      <c r="J342" s="102"/>
      <c r="K342" s="88"/>
    </row>
    <row r="343" spans="1:11" s="1" customFormat="1" ht="15" customHeight="1" thickBot="1" x14ac:dyDescent="0.3">
      <c r="A343" s="79"/>
      <c r="B343" s="85"/>
      <c r="C343" s="118"/>
      <c r="D343" s="126"/>
      <c r="E343" s="127"/>
      <c r="F343" s="128"/>
      <c r="G343" s="94"/>
      <c r="H343" s="107"/>
      <c r="I343" s="107" t="s">
        <v>93</v>
      </c>
      <c r="J343" s="107" t="str">
        <f>UGAROMLITAL2002!$C$3</f>
        <v>Name Name</v>
      </c>
      <c r="K343" s="88"/>
    </row>
    <row r="344" spans="1:11" s="1" customFormat="1" ht="15" customHeight="1" thickBot="1" x14ac:dyDescent="0.3">
      <c r="A344" s="79"/>
      <c r="B344" s="108"/>
      <c r="C344" s="109"/>
      <c r="D344" s="110"/>
      <c r="E344" s="110"/>
      <c r="F344" s="110"/>
      <c r="G344" s="109"/>
      <c r="H344" s="109"/>
      <c r="I344" s="109"/>
      <c r="J344" s="111"/>
      <c r="K344" s="112"/>
    </row>
    <row r="345" spans="1:11" s="1" customFormat="1" ht="15" customHeight="1" x14ac:dyDescent="0.25">
      <c r="A345" s="113"/>
      <c r="B345" s="113"/>
      <c r="C345" s="113"/>
      <c r="D345" s="114"/>
      <c r="E345" s="114"/>
      <c r="F345" s="114"/>
      <c r="G345" s="113"/>
      <c r="H345" s="113"/>
      <c r="I345" s="113"/>
      <c r="J345" s="115"/>
      <c r="K345" s="113"/>
    </row>
    <row r="346" spans="1:11" s="1" customFormat="1" ht="15" customHeight="1" thickBot="1" x14ac:dyDescent="0.3">
      <c r="A346" s="79"/>
      <c r="B346" s="79"/>
      <c r="C346" s="79"/>
      <c r="D346" s="79"/>
      <c r="E346" s="79"/>
      <c r="F346" s="79"/>
      <c r="G346" s="79"/>
      <c r="H346" s="79"/>
      <c r="I346" s="79"/>
      <c r="J346" s="80"/>
      <c r="K346" s="79"/>
    </row>
    <row r="347" spans="1:11" s="1" customFormat="1" ht="15" customHeight="1" thickBot="1" x14ac:dyDescent="0.3">
      <c r="A347" s="79"/>
      <c r="B347" s="81"/>
      <c r="C347" s="82"/>
      <c r="D347" s="82"/>
      <c r="E347" s="82"/>
      <c r="F347" s="82"/>
      <c r="G347" s="82"/>
      <c r="H347" s="82"/>
      <c r="I347" s="82"/>
      <c r="J347" s="83"/>
      <c r="K347" s="84"/>
    </row>
    <row r="348" spans="1:11" s="1" customFormat="1" ht="15" customHeight="1" x14ac:dyDescent="0.25">
      <c r="A348" s="79"/>
      <c r="B348" s="85"/>
      <c r="C348" s="86" t="s">
        <v>8</v>
      </c>
      <c r="D348" s="120" t="s">
        <v>94</v>
      </c>
      <c r="E348" s="121" t="s">
        <v>96</v>
      </c>
      <c r="F348" s="121" t="s">
        <v>95</v>
      </c>
      <c r="G348" s="134" t="s">
        <v>97</v>
      </c>
      <c r="H348" s="87" t="s">
        <v>79</v>
      </c>
      <c r="I348" s="87" t="s">
        <v>81</v>
      </c>
      <c r="J348" s="87" t="s">
        <v>82</v>
      </c>
      <c r="K348" s="88"/>
    </row>
    <row r="349" spans="1:11" s="1" customFormat="1" ht="15" customHeight="1" thickBot="1" x14ac:dyDescent="0.3">
      <c r="A349" s="79"/>
      <c r="B349" s="85"/>
      <c r="C349" s="89" t="str">
        <f>UGAROMLITAL2002!B30</f>
        <v>Student 24</v>
      </c>
      <c r="D349" s="90">
        <f>UGAROMLITAL2002!F30</f>
        <v>0</v>
      </c>
      <c r="E349" s="123">
        <f>UGAROMLITAL2002!G30</f>
        <v>0</v>
      </c>
      <c r="F349" s="123">
        <f>UGAROMLITAL2002!H30</f>
        <v>0</v>
      </c>
      <c r="G349" s="91">
        <f>UGAROMLITAL2002!I30</f>
        <v>0</v>
      </c>
      <c r="H349" s="133">
        <f>UGAROMLITAL2002!J30</f>
        <v>0</v>
      </c>
      <c r="I349" s="129">
        <f>UGAROMLITAL2002!W30</f>
        <v>0</v>
      </c>
      <c r="J349" s="130">
        <f>UGAROMLITAL2002!X30</f>
        <v>0</v>
      </c>
      <c r="K349" s="88"/>
    </row>
    <row r="350" spans="1:11" s="1" customFormat="1" ht="15" customHeight="1" x14ac:dyDescent="0.25">
      <c r="A350" s="79"/>
      <c r="B350" s="85"/>
      <c r="C350" s="92"/>
      <c r="D350" s="120" t="s">
        <v>98</v>
      </c>
      <c r="E350" s="121" t="s">
        <v>99</v>
      </c>
      <c r="F350" s="121" t="s">
        <v>99</v>
      </c>
      <c r="G350" s="134" t="s">
        <v>100</v>
      </c>
      <c r="H350" s="87" t="s">
        <v>102</v>
      </c>
      <c r="I350" s="87" t="s">
        <v>101</v>
      </c>
      <c r="J350" s="124"/>
      <c r="K350" s="88"/>
    </row>
    <row r="351" spans="1:11" s="1" customFormat="1" ht="15" customHeight="1" thickBot="1" x14ac:dyDescent="0.3">
      <c r="A351" s="79"/>
      <c r="B351" s="85"/>
      <c r="C351" s="116" t="str">
        <f>UGAROMLITAL2002!$C$2</f>
        <v>SemeYYYY</v>
      </c>
      <c r="D351" s="90">
        <f>UGAROMLITAL2002!K30</f>
        <v>0</v>
      </c>
      <c r="E351" s="123">
        <f>UGAROMLITAL2002!L30</f>
        <v>0</v>
      </c>
      <c r="F351" s="123">
        <f>UGAROMLITAL2002!M30</f>
        <v>0</v>
      </c>
      <c r="G351" s="91">
        <f>UGAROMLITAL2002!N30</f>
        <v>0</v>
      </c>
      <c r="H351" s="133">
        <f>UGAROMLITAL2002!O30</f>
        <v>0</v>
      </c>
      <c r="I351" s="129">
        <f>UGAROMLITAL2002!V30</f>
        <v>0</v>
      </c>
      <c r="J351" s="125"/>
      <c r="K351" s="88"/>
    </row>
    <row r="352" spans="1:11" s="1" customFormat="1" ht="15" customHeight="1" thickBot="1" x14ac:dyDescent="0.3">
      <c r="A352" s="79"/>
      <c r="B352" s="85"/>
      <c r="C352" s="117" t="s">
        <v>80</v>
      </c>
      <c r="D352" s="94"/>
      <c r="E352" s="94"/>
      <c r="F352" s="94"/>
      <c r="G352" s="94"/>
      <c r="H352" s="82"/>
      <c r="I352" s="97"/>
      <c r="J352" s="95"/>
      <c r="K352" s="88"/>
    </row>
    <row r="353" spans="1:11" s="1" customFormat="1" ht="15" customHeight="1" x14ac:dyDescent="0.25">
      <c r="A353" s="79"/>
      <c r="B353" s="85"/>
      <c r="C353" s="116" t="str">
        <f>UGAROMLITAL2002!$H$2</f>
        <v>ITAL2002</v>
      </c>
      <c r="D353" s="120" t="s">
        <v>104</v>
      </c>
      <c r="E353" s="121" t="s">
        <v>103</v>
      </c>
      <c r="F353" s="87" t="s">
        <v>106</v>
      </c>
      <c r="G353" s="120" t="s">
        <v>107</v>
      </c>
      <c r="H353" s="121" t="s">
        <v>105</v>
      </c>
      <c r="I353" s="122" t="s">
        <v>108</v>
      </c>
      <c r="J353" s="96" t="s">
        <v>83</v>
      </c>
      <c r="K353" s="88"/>
    </row>
    <row r="354" spans="1:11" s="1" customFormat="1" ht="15" customHeight="1" thickBot="1" x14ac:dyDescent="0.3">
      <c r="A354" s="79"/>
      <c r="B354" s="85"/>
      <c r="C354" s="117" t="s">
        <v>84</v>
      </c>
      <c r="D354" s="90">
        <f>UGAROMLITAL2002!P30</f>
        <v>0</v>
      </c>
      <c r="E354" s="123">
        <f>UGAROMLITAL2002!Q30</f>
        <v>0</v>
      </c>
      <c r="F354" s="132">
        <f>UGAROMLITAL2002!R30</f>
        <v>0</v>
      </c>
      <c r="G354" s="90">
        <f>UGAROMLITAL2002!S30</f>
        <v>0</v>
      </c>
      <c r="H354" s="123">
        <f>UGAROMLITAL2002!T30</f>
        <v>0</v>
      </c>
      <c r="I354" s="132">
        <f>UGAROMLITAL2002!U30</f>
        <v>0</v>
      </c>
      <c r="J354" s="135">
        <f>UGAROMLITAL2002!E30</f>
        <v>0</v>
      </c>
      <c r="K354" s="88"/>
    </row>
    <row r="355" spans="1:11" s="1" customFormat="1" ht="15" customHeight="1" thickBot="1" x14ac:dyDescent="0.3">
      <c r="A355" s="79"/>
      <c r="B355" s="85"/>
      <c r="C355" s="116" t="str">
        <f>UGAROMLITAL2002!$H$3</f>
        <v>##-###</v>
      </c>
      <c r="D355" s="94"/>
      <c r="E355" s="97"/>
      <c r="F355" s="94"/>
      <c r="G355" s="94"/>
      <c r="H355" s="94"/>
      <c r="I355" s="98"/>
      <c r="J355" s="131" t="str">
        <f>UGAROMLITAL2002!D30</f>
        <v/>
      </c>
      <c r="K355" s="88"/>
    </row>
    <row r="356" spans="1:11" s="1" customFormat="1" ht="15" customHeight="1" x14ac:dyDescent="0.25">
      <c r="A356" s="79"/>
      <c r="B356" s="85"/>
      <c r="C356" s="117" t="s">
        <v>86</v>
      </c>
      <c r="D356" s="99"/>
      <c r="E356" s="100" t="s">
        <v>87</v>
      </c>
      <c r="F356" s="101"/>
      <c r="G356" s="94"/>
      <c r="H356" s="94"/>
      <c r="I356" s="102" t="s">
        <v>88</v>
      </c>
      <c r="J356" s="103">
        <f ca="1">TODAY()</f>
        <v>41280</v>
      </c>
      <c r="K356" s="88"/>
    </row>
    <row r="357" spans="1:11" s="1" customFormat="1" ht="15" customHeight="1" x14ac:dyDescent="0.25">
      <c r="A357" s="79"/>
      <c r="B357" s="85"/>
      <c r="C357" s="116" t="str">
        <f>UGAROMLITAL2002!$C$3</f>
        <v>Name Name</v>
      </c>
      <c r="D357" s="104" t="s">
        <v>90</v>
      </c>
      <c r="E357" s="105" t="s">
        <v>91</v>
      </c>
      <c r="F357" s="106" t="s">
        <v>92</v>
      </c>
      <c r="G357" s="85"/>
      <c r="H357" s="107"/>
      <c r="I357" s="93"/>
      <c r="J357" s="102"/>
      <c r="K357" s="88"/>
    </row>
    <row r="358" spans="1:11" s="1" customFormat="1" ht="15" customHeight="1" thickBot="1" x14ac:dyDescent="0.3">
      <c r="A358" s="79"/>
      <c r="B358" s="85"/>
      <c r="C358" s="118"/>
      <c r="D358" s="126"/>
      <c r="E358" s="127"/>
      <c r="F358" s="128"/>
      <c r="G358" s="94"/>
      <c r="H358" s="107"/>
      <c r="I358" s="107" t="s">
        <v>93</v>
      </c>
      <c r="J358" s="107" t="str">
        <f>UGAROMLITAL2002!$C$3</f>
        <v>Name Name</v>
      </c>
      <c r="K358" s="88"/>
    </row>
    <row r="359" spans="1:11" s="1" customFormat="1" ht="15" customHeight="1" thickBot="1" x14ac:dyDescent="0.3">
      <c r="A359" s="79"/>
      <c r="B359" s="108"/>
      <c r="C359" s="109"/>
      <c r="D359" s="110"/>
      <c r="E359" s="110"/>
      <c r="F359" s="110"/>
      <c r="G359" s="109"/>
      <c r="H359" s="109"/>
      <c r="I359" s="109"/>
      <c r="J359" s="111"/>
      <c r="K359" s="112"/>
    </row>
    <row r="360" spans="1:11" s="1" customFormat="1" ht="15" customHeight="1" x14ac:dyDescent="0.25">
      <c r="A360" s="113"/>
      <c r="B360" s="113"/>
      <c r="C360" s="113"/>
      <c r="D360" s="114"/>
      <c r="E360" s="114"/>
      <c r="F360" s="114"/>
      <c r="G360" s="113"/>
      <c r="H360" s="113"/>
      <c r="I360" s="113"/>
      <c r="J360" s="115"/>
      <c r="K360" s="113"/>
    </row>
    <row r="361" spans="1:11" s="1" customFormat="1" ht="15" customHeight="1" thickBot="1" x14ac:dyDescent="0.3">
      <c r="A361" s="79"/>
      <c r="B361" s="79"/>
      <c r="C361" s="79"/>
      <c r="D361" s="79"/>
      <c r="E361" s="79"/>
      <c r="F361" s="79"/>
      <c r="G361" s="79"/>
      <c r="H361" s="79"/>
      <c r="I361" s="79"/>
      <c r="J361" s="80"/>
      <c r="K361" s="79"/>
    </row>
    <row r="362" spans="1:11" s="1" customFormat="1" ht="15" customHeight="1" thickBot="1" x14ac:dyDescent="0.3">
      <c r="A362" s="79"/>
      <c r="B362" s="81"/>
      <c r="C362" s="82"/>
      <c r="D362" s="82"/>
      <c r="E362" s="82"/>
      <c r="F362" s="82"/>
      <c r="G362" s="82"/>
      <c r="H362" s="82"/>
      <c r="I362" s="82"/>
      <c r="J362" s="83"/>
      <c r="K362" s="84"/>
    </row>
    <row r="363" spans="1:11" s="1" customFormat="1" ht="15" customHeight="1" x14ac:dyDescent="0.25">
      <c r="A363" s="79"/>
      <c r="B363" s="85"/>
      <c r="C363" s="86" t="s">
        <v>8</v>
      </c>
      <c r="D363" s="120" t="s">
        <v>94</v>
      </c>
      <c r="E363" s="121" t="s">
        <v>96</v>
      </c>
      <c r="F363" s="121" t="s">
        <v>95</v>
      </c>
      <c r="G363" s="134" t="s">
        <v>97</v>
      </c>
      <c r="H363" s="87" t="s">
        <v>79</v>
      </c>
      <c r="I363" s="87" t="s">
        <v>81</v>
      </c>
      <c r="J363" s="87" t="s">
        <v>82</v>
      </c>
      <c r="K363" s="88"/>
    </row>
    <row r="364" spans="1:11" s="1" customFormat="1" ht="15" customHeight="1" thickBot="1" x14ac:dyDescent="0.3">
      <c r="A364" s="79"/>
      <c r="B364" s="85"/>
      <c r="C364" s="89" t="str">
        <f>UGAROMLITAL2002!B31</f>
        <v>Student 25</v>
      </c>
      <c r="D364" s="90">
        <f>UGAROMLITAL2002!F31</f>
        <v>0</v>
      </c>
      <c r="E364" s="123">
        <f>UGAROMLITAL2002!G31</f>
        <v>0</v>
      </c>
      <c r="F364" s="123">
        <f>UGAROMLITAL2002!H31</f>
        <v>0</v>
      </c>
      <c r="G364" s="91">
        <f>UGAROMLITAL2002!I31</f>
        <v>0</v>
      </c>
      <c r="H364" s="133">
        <f>UGAROMLITAL2002!J31</f>
        <v>0</v>
      </c>
      <c r="I364" s="129">
        <f>UGAROMLITAL2002!W31</f>
        <v>0</v>
      </c>
      <c r="J364" s="130">
        <f>UGAROMLITAL2002!X31</f>
        <v>0</v>
      </c>
      <c r="K364" s="88"/>
    </row>
    <row r="365" spans="1:11" s="1" customFormat="1" ht="15" customHeight="1" x14ac:dyDescent="0.25">
      <c r="A365" s="79"/>
      <c r="B365" s="85"/>
      <c r="C365" s="92"/>
      <c r="D365" s="120" t="s">
        <v>98</v>
      </c>
      <c r="E365" s="121" t="s">
        <v>99</v>
      </c>
      <c r="F365" s="121" t="s">
        <v>99</v>
      </c>
      <c r="G365" s="134" t="s">
        <v>100</v>
      </c>
      <c r="H365" s="87" t="s">
        <v>102</v>
      </c>
      <c r="I365" s="87" t="s">
        <v>101</v>
      </c>
      <c r="J365" s="124"/>
      <c r="K365" s="88"/>
    </row>
    <row r="366" spans="1:11" s="1" customFormat="1" ht="15" customHeight="1" thickBot="1" x14ac:dyDescent="0.3">
      <c r="A366" s="79"/>
      <c r="B366" s="85"/>
      <c r="C366" s="116" t="str">
        <f>UGAROMLITAL2002!$C$2</f>
        <v>SemeYYYY</v>
      </c>
      <c r="D366" s="90">
        <f>UGAROMLITAL2002!K31</f>
        <v>0</v>
      </c>
      <c r="E366" s="123">
        <f>UGAROMLITAL2002!L31</f>
        <v>0</v>
      </c>
      <c r="F366" s="123">
        <f>UGAROMLITAL2002!M31</f>
        <v>0</v>
      </c>
      <c r="G366" s="91">
        <f>UGAROMLITAL2002!N31</f>
        <v>0</v>
      </c>
      <c r="H366" s="133">
        <f>UGAROMLITAL2002!O31</f>
        <v>0</v>
      </c>
      <c r="I366" s="129">
        <f>UGAROMLITAL2002!V31</f>
        <v>0</v>
      </c>
      <c r="J366" s="125"/>
      <c r="K366" s="88"/>
    </row>
    <row r="367" spans="1:11" s="1" customFormat="1" ht="15" customHeight="1" thickBot="1" x14ac:dyDescent="0.3">
      <c r="A367" s="79"/>
      <c r="B367" s="85"/>
      <c r="C367" s="117" t="s">
        <v>80</v>
      </c>
      <c r="D367" s="94"/>
      <c r="E367" s="94"/>
      <c r="F367" s="94"/>
      <c r="G367" s="94"/>
      <c r="H367" s="82"/>
      <c r="I367" s="97"/>
      <c r="J367" s="95"/>
      <c r="K367" s="88"/>
    </row>
    <row r="368" spans="1:11" s="1" customFormat="1" ht="15" customHeight="1" x14ac:dyDescent="0.25">
      <c r="A368" s="79"/>
      <c r="B368" s="85"/>
      <c r="C368" s="116" t="str">
        <f>UGAROMLITAL2002!$H$2</f>
        <v>ITAL2002</v>
      </c>
      <c r="D368" s="120" t="s">
        <v>104</v>
      </c>
      <c r="E368" s="121" t="s">
        <v>103</v>
      </c>
      <c r="F368" s="87" t="s">
        <v>106</v>
      </c>
      <c r="G368" s="120" t="s">
        <v>107</v>
      </c>
      <c r="H368" s="121" t="s">
        <v>105</v>
      </c>
      <c r="I368" s="122" t="s">
        <v>108</v>
      </c>
      <c r="J368" s="96" t="s">
        <v>83</v>
      </c>
      <c r="K368" s="88"/>
    </row>
    <row r="369" spans="1:11" s="1" customFormat="1" ht="15" customHeight="1" thickBot="1" x14ac:dyDescent="0.3">
      <c r="A369" s="79"/>
      <c r="B369" s="85"/>
      <c r="C369" s="117" t="s">
        <v>84</v>
      </c>
      <c r="D369" s="90">
        <f>UGAROMLITAL2002!P31</f>
        <v>0</v>
      </c>
      <c r="E369" s="123">
        <f>UGAROMLITAL2002!Q31</f>
        <v>0</v>
      </c>
      <c r="F369" s="132">
        <f>UGAROMLITAL2002!R31</f>
        <v>0</v>
      </c>
      <c r="G369" s="90">
        <f>UGAROMLITAL2002!S31</f>
        <v>0</v>
      </c>
      <c r="H369" s="123">
        <f>UGAROMLITAL2002!T31</f>
        <v>0</v>
      </c>
      <c r="I369" s="132">
        <f>UGAROMLITAL2002!U31</f>
        <v>0</v>
      </c>
      <c r="J369" s="135">
        <f>UGAROMLITAL2002!E31</f>
        <v>0</v>
      </c>
      <c r="K369" s="88"/>
    </row>
    <row r="370" spans="1:11" s="1" customFormat="1" ht="15" customHeight="1" thickBot="1" x14ac:dyDescent="0.3">
      <c r="A370" s="79"/>
      <c r="B370" s="85"/>
      <c r="C370" s="116" t="str">
        <f>UGAROMLITAL2002!$H$3</f>
        <v>##-###</v>
      </c>
      <c r="D370" s="94"/>
      <c r="E370" s="97"/>
      <c r="F370" s="94"/>
      <c r="G370" s="94"/>
      <c r="H370" s="94"/>
      <c r="I370" s="98"/>
      <c r="J370" s="131" t="str">
        <f>UGAROMLITAL2002!D31</f>
        <v/>
      </c>
      <c r="K370" s="88"/>
    </row>
    <row r="371" spans="1:11" s="1" customFormat="1" ht="15" customHeight="1" x14ac:dyDescent="0.25">
      <c r="A371" s="79"/>
      <c r="B371" s="85"/>
      <c r="C371" s="117" t="s">
        <v>86</v>
      </c>
      <c r="D371" s="99"/>
      <c r="E371" s="100" t="s">
        <v>87</v>
      </c>
      <c r="F371" s="101"/>
      <c r="G371" s="94"/>
      <c r="H371" s="94"/>
      <c r="I371" s="102" t="s">
        <v>88</v>
      </c>
      <c r="J371" s="103">
        <f ca="1">TODAY()</f>
        <v>41280</v>
      </c>
      <c r="K371" s="88"/>
    </row>
    <row r="372" spans="1:11" s="1" customFormat="1" ht="15" customHeight="1" x14ac:dyDescent="0.25">
      <c r="A372" s="79"/>
      <c r="B372" s="85"/>
      <c r="C372" s="116" t="str">
        <f>UGAROMLITAL2002!$C$3</f>
        <v>Name Name</v>
      </c>
      <c r="D372" s="104" t="s">
        <v>90</v>
      </c>
      <c r="E372" s="105" t="s">
        <v>91</v>
      </c>
      <c r="F372" s="106" t="s">
        <v>92</v>
      </c>
      <c r="G372" s="85"/>
      <c r="H372" s="107"/>
      <c r="I372" s="93"/>
      <c r="J372" s="102"/>
      <c r="K372" s="88"/>
    </row>
    <row r="373" spans="1:11" s="1" customFormat="1" ht="15" customHeight="1" thickBot="1" x14ac:dyDescent="0.3">
      <c r="A373" s="79"/>
      <c r="B373" s="85"/>
      <c r="C373" s="118"/>
      <c r="D373" s="126"/>
      <c r="E373" s="127"/>
      <c r="F373" s="128"/>
      <c r="G373" s="94"/>
      <c r="H373" s="107"/>
      <c r="I373" s="107" t="s">
        <v>93</v>
      </c>
      <c r="J373" s="107" t="str">
        <f>UGAROMLITAL2002!$C$3</f>
        <v>Name Name</v>
      </c>
      <c r="K373" s="88"/>
    </row>
    <row r="374" spans="1:11" s="1" customFormat="1" ht="15" customHeight="1" thickBot="1" x14ac:dyDescent="0.3">
      <c r="A374" s="79"/>
      <c r="B374" s="108"/>
      <c r="C374" s="109"/>
      <c r="D374" s="110"/>
      <c r="E374" s="110"/>
      <c r="F374" s="110"/>
      <c r="G374" s="109"/>
      <c r="H374" s="109"/>
      <c r="I374" s="109"/>
      <c r="J374" s="111"/>
      <c r="K374" s="112"/>
    </row>
    <row r="375" spans="1:11" s="1" customFormat="1" ht="15" customHeight="1" x14ac:dyDescent="0.25">
      <c r="A375" s="113"/>
      <c r="B375" s="113"/>
      <c r="C375" s="113"/>
      <c r="D375" s="114"/>
      <c r="E375" s="114"/>
      <c r="F375" s="114"/>
      <c r="G375" s="113"/>
      <c r="H375" s="113"/>
      <c r="I375" s="113"/>
      <c r="J375" s="115"/>
      <c r="K375" s="113"/>
    </row>
    <row r="376" spans="1:11" s="1" customFormat="1" ht="15" customHeight="1" thickBot="1" x14ac:dyDescent="0.3">
      <c r="A376" s="79"/>
      <c r="B376" s="79"/>
      <c r="C376" s="79"/>
      <c r="D376" s="79"/>
      <c r="E376" s="79"/>
      <c r="F376" s="79"/>
      <c r="G376" s="79"/>
      <c r="H376" s="79"/>
      <c r="I376" s="79"/>
      <c r="J376" s="80"/>
      <c r="K376" s="79"/>
    </row>
    <row r="377" spans="1:11" s="1" customFormat="1" ht="15" customHeight="1" thickBot="1" x14ac:dyDescent="0.3">
      <c r="A377" s="79"/>
      <c r="B377" s="81"/>
      <c r="C377" s="82"/>
      <c r="D377" s="82"/>
      <c r="E377" s="82"/>
      <c r="F377" s="82"/>
      <c r="G377" s="82"/>
      <c r="H377" s="82"/>
      <c r="I377" s="82"/>
      <c r="J377" s="83"/>
      <c r="K377" s="84"/>
    </row>
    <row r="378" spans="1:11" s="1" customFormat="1" ht="15" customHeight="1" x14ac:dyDescent="0.25">
      <c r="A378" s="79"/>
      <c r="B378" s="85"/>
      <c r="C378" s="86" t="s">
        <v>8</v>
      </c>
      <c r="D378" s="120" t="s">
        <v>94</v>
      </c>
      <c r="E378" s="121" t="s">
        <v>96</v>
      </c>
      <c r="F378" s="121" t="s">
        <v>95</v>
      </c>
      <c r="G378" s="134" t="s">
        <v>97</v>
      </c>
      <c r="H378" s="87" t="s">
        <v>79</v>
      </c>
      <c r="I378" s="87" t="s">
        <v>81</v>
      </c>
      <c r="J378" s="87" t="s">
        <v>82</v>
      </c>
      <c r="K378" s="88"/>
    </row>
    <row r="379" spans="1:11" s="1" customFormat="1" ht="15" customHeight="1" thickBot="1" x14ac:dyDescent="0.3">
      <c r="A379" s="79"/>
      <c r="B379" s="85"/>
      <c r="C379" s="89" t="str">
        <f>UGAROMLITAL2002!B32</f>
        <v>Student 26</v>
      </c>
      <c r="D379" s="90">
        <f>UGAROMLITAL2002!F32</f>
        <v>0</v>
      </c>
      <c r="E379" s="123">
        <f>UGAROMLITAL2002!G32</f>
        <v>0</v>
      </c>
      <c r="F379" s="123">
        <f>UGAROMLITAL2002!H32</f>
        <v>0</v>
      </c>
      <c r="G379" s="91">
        <f>UGAROMLITAL2002!I32</f>
        <v>0</v>
      </c>
      <c r="H379" s="133">
        <f>UGAROMLITAL2002!J32</f>
        <v>0</v>
      </c>
      <c r="I379" s="129">
        <f>UGAROMLITAL2002!W32</f>
        <v>0</v>
      </c>
      <c r="J379" s="130">
        <f>UGAROMLITAL2002!X32</f>
        <v>0</v>
      </c>
      <c r="K379" s="88"/>
    </row>
    <row r="380" spans="1:11" s="1" customFormat="1" ht="15" customHeight="1" x14ac:dyDescent="0.25">
      <c r="A380" s="79"/>
      <c r="B380" s="85"/>
      <c r="C380" s="92"/>
      <c r="D380" s="120" t="s">
        <v>98</v>
      </c>
      <c r="E380" s="121" t="s">
        <v>99</v>
      </c>
      <c r="F380" s="121" t="s">
        <v>99</v>
      </c>
      <c r="G380" s="134" t="s">
        <v>100</v>
      </c>
      <c r="H380" s="87" t="s">
        <v>102</v>
      </c>
      <c r="I380" s="87" t="s">
        <v>101</v>
      </c>
      <c r="J380" s="124"/>
      <c r="K380" s="88"/>
    </row>
    <row r="381" spans="1:11" s="1" customFormat="1" ht="15" customHeight="1" thickBot="1" x14ac:dyDescent="0.3">
      <c r="A381" s="79"/>
      <c r="B381" s="85"/>
      <c r="C381" s="116" t="str">
        <f>UGAROMLITAL2002!$C$2</f>
        <v>SemeYYYY</v>
      </c>
      <c r="D381" s="90">
        <f>UGAROMLITAL2002!K32</f>
        <v>0</v>
      </c>
      <c r="E381" s="123">
        <f>UGAROMLITAL2002!L32</f>
        <v>0</v>
      </c>
      <c r="F381" s="123">
        <f>UGAROMLITAL2002!M32</f>
        <v>0</v>
      </c>
      <c r="G381" s="91">
        <f>UGAROMLITAL2002!N32</f>
        <v>0</v>
      </c>
      <c r="H381" s="133">
        <f>UGAROMLITAL2002!O32</f>
        <v>0</v>
      </c>
      <c r="I381" s="129">
        <f>UGAROMLITAL2002!V32</f>
        <v>0</v>
      </c>
      <c r="J381" s="125"/>
      <c r="K381" s="88"/>
    </row>
    <row r="382" spans="1:11" s="1" customFormat="1" ht="15" customHeight="1" thickBot="1" x14ac:dyDescent="0.3">
      <c r="A382" s="79"/>
      <c r="B382" s="85"/>
      <c r="C382" s="117" t="s">
        <v>80</v>
      </c>
      <c r="D382" s="94"/>
      <c r="E382" s="94"/>
      <c r="F382" s="94"/>
      <c r="G382" s="94"/>
      <c r="H382" s="82"/>
      <c r="I382" s="97"/>
      <c r="J382" s="95"/>
      <c r="K382" s="88"/>
    </row>
    <row r="383" spans="1:11" s="1" customFormat="1" ht="15" customHeight="1" x14ac:dyDescent="0.25">
      <c r="A383" s="79"/>
      <c r="B383" s="85"/>
      <c r="C383" s="116" t="str">
        <f>UGAROMLITAL2002!$H$2</f>
        <v>ITAL2002</v>
      </c>
      <c r="D383" s="120" t="s">
        <v>104</v>
      </c>
      <c r="E383" s="121" t="s">
        <v>103</v>
      </c>
      <c r="F383" s="87" t="s">
        <v>106</v>
      </c>
      <c r="G383" s="120" t="s">
        <v>107</v>
      </c>
      <c r="H383" s="121" t="s">
        <v>105</v>
      </c>
      <c r="I383" s="122" t="s">
        <v>108</v>
      </c>
      <c r="J383" s="96" t="s">
        <v>83</v>
      </c>
      <c r="K383" s="88"/>
    </row>
    <row r="384" spans="1:11" s="1" customFormat="1" ht="15" customHeight="1" thickBot="1" x14ac:dyDescent="0.3">
      <c r="A384" s="79"/>
      <c r="B384" s="85"/>
      <c r="C384" s="117" t="s">
        <v>84</v>
      </c>
      <c r="D384" s="90">
        <f>UGAROMLITAL2002!P32</f>
        <v>0</v>
      </c>
      <c r="E384" s="123">
        <f>UGAROMLITAL2002!Q32</f>
        <v>0</v>
      </c>
      <c r="F384" s="132">
        <f>UGAROMLITAL2002!R32</f>
        <v>0</v>
      </c>
      <c r="G384" s="90">
        <f>UGAROMLITAL2002!S32</f>
        <v>0</v>
      </c>
      <c r="H384" s="123">
        <f>UGAROMLITAL2002!T32</f>
        <v>0</v>
      </c>
      <c r="I384" s="132">
        <f>UGAROMLITAL2002!U32</f>
        <v>0</v>
      </c>
      <c r="J384" s="135">
        <f>UGAROMLITAL2002!E32</f>
        <v>0</v>
      </c>
      <c r="K384" s="88"/>
    </row>
    <row r="385" spans="1:11" s="1" customFormat="1" ht="15" customHeight="1" thickBot="1" x14ac:dyDescent="0.3">
      <c r="A385" s="79"/>
      <c r="B385" s="85"/>
      <c r="C385" s="116" t="str">
        <f>UGAROMLITAL2002!$H$3</f>
        <v>##-###</v>
      </c>
      <c r="D385" s="94"/>
      <c r="E385" s="97"/>
      <c r="F385" s="94"/>
      <c r="G385" s="94"/>
      <c r="H385" s="94"/>
      <c r="I385" s="98"/>
      <c r="J385" s="131" t="str">
        <f>UGAROMLITAL2002!D32</f>
        <v/>
      </c>
      <c r="K385" s="88"/>
    </row>
    <row r="386" spans="1:11" s="1" customFormat="1" ht="15" customHeight="1" x14ac:dyDescent="0.25">
      <c r="A386" s="79"/>
      <c r="B386" s="85"/>
      <c r="C386" s="117" t="s">
        <v>86</v>
      </c>
      <c r="D386" s="99"/>
      <c r="E386" s="100" t="s">
        <v>87</v>
      </c>
      <c r="F386" s="101"/>
      <c r="G386" s="94"/>
      <c r="H386" s="94"/>
      <c r="I386" s="102" t="s">
        <v>88</v>
      </c>
      <c r="J386" s="103">
        <f ca="1">TODAY()</f>
        <v>41280</v>
      </c>
      <c r="K386" s="88"/>
    </row>
    <row r="387" spans="1:11" s="1" customFormat="1" ht="15" customHeight="1" x14ac:dyDescent="0.25">
      <c r="A387" s="79"/>
      <c r="B387" s="85"/>
      <c r="C387" s="116" t="str">
        <f>UGAROMLITAL2002!$C$3</f>
        <v>Name Name</v>
      </c>
      <c r="D387" s="104" t="s">
        <v>90</v>
      </c>
      <c r="E387" s="105" t="s">
        <v>91</v>
      </c>
      <c r="F387" s="106" t="s">
        <v>92</v>
      </c>
      <c r="G387" s="85"/>
      <c r="H387" s="107"/>
      <c r="I387" s="93"/>
      <c r="J387" s="102"/>
      <c r="K387" s="88"/>
    </row>
    <row r="388" spans="1:11" s="1" customFormat="1" ht="15" customHeight="1" thickBot="1" x14ac:dyDescent="0.3">
      <c r="A388" s="79"/>
      <c r="B388" s="85"/>
      <c r="C388" s="118"/>
      <c r="D388" s="126"/>
      <c r="E388" s="127"/>
      <c r="F388" s="128"/>
      <c r="G388" s="94"/>
      <c r="H388" s="107"/>
      <c r="I388" s="107" t="s">
        <v>93</v>
      </c>
      <c r="J388" s="107" t="str">
        <f>UGAROMLITAL2002!$C$3</f>
        <v>Name Name</v>
      </c>
      <c r="K388" s="88"/>
    </row>
    <row r="389" spans="1:11" s="1" customFormat="1" ht="15" customHeight="1" thickBot="1" x14ac:dyDescent="0.3">
      <c r="A389" s="79"/>
      <c r="B389" s="108"/>
      <c r="C389" s="109"/>
      <c r="D389" s="110"/>
      <c r="E389" s="110"/>
      <c r="F389" s="110"/>
      <c r="G389" s="109"/>
      <c r="H389" s="109"/>
      <c r="I389" s="109"/>
      <c r="J389" s="111"/>
      <c r="K389" s="112"/>
    </row>
    <row r="390" spans="1:11" s="1" customFormat="1" ht="15" customHeight="1" x14ac:dyDescent="0.25">
      <c r="A390" s="113"/>
      <c r="B390" s="113"/>
      <c r="C390" s="113"/>
      <c r="D390" s="114"/>
      <c r="E390" s="114"/>
      <c r="F390" s="114"/>
      <c r="G390" s="113"/>
      <c r="H390" s="113"/>
      <c r="I390" s="113"/>
      <c r="J390" s="115"/>
      <c r="K390" s="113"/>
    </row>
    <row r="391" spans="1:11" s="1" customFormat="1" ht="15" customHeight="1" thickBot="1" x14ac:dyDescent="0.3">
      <c r="A391" s="79"/>
      <c r="B391" s="79"/>
      <c r="C391" s="79"/>
      <c r="D391" s="79"/>
      <c r="E391" s="79"/>
      <c r="F391" s="79"/>
      <c r="G391" s="79"/>
      <c r="H391" s="79"/>
      <c r="I391" s="79"/>
      <c r="J391" s="80"/>
      <c r="K391" s="79"/>
    </row>
    <row r="392" spans="1:11" s="1" customFormat="1" ht="15" customHeight="1" thickBot="1" x14ac:dyDescent="0.3">
      <c r="A392" s="79"/>
      <c r="B392" s="81"/>
      <c r="C392" s="82"/>
      <c r="D392" s="82"/>
      <c r="E392" s="82"/>
      <c r="F392" s="82"/>
      <c r="G392" s="82"/>
      <c r="H392" s="82"/>
      <c r="I392" s="82"/>
      <c r="J392" s="83"/>
      <c r="K392" s="84"/>
    </row>
    <row r="393" spans="1:11" s="1" customFormat="1" ht="15" customHeight="1" x14ac:dyDescent="0.25">
      <c r="A393" s="79"/>
      <c r="B393" s="85"/>
      <c r="C393" s="86" t="s">
        <v>8</v>
      </c>
      <c r="D393" s="120" t="s">
        <v>94</v>
      </c>
      <c r="E393" s="121" t="s">
        <v>96</v>
      </c>
      <c r="F393" s="121" t="s">
        <v>95</v>
      </c>
      <c r="G393" s="134" t="s">
        <v>97</v>
      </c>
      <c r="H393" s="87" t="s">
        <v>79</v>
      </c>
      <c r="I393" s="87" t="s">
        <v>81</v>
      </c>
      <c r="J393" s="87" t="s">
        <v>82</v>
      </c>
      <c r="K393" s="88"/>
    </row>
    <row r="394" spans="1:11" s="1" customFormat="1" ht="15" customHeight="1" thickBot="1" x14ac:dyDescent="0.3">
      <c r="A394" s="79"/>
      <c r="B394" s="85"/>
      <c r="C394" s="89" t="str">
        <f>UGAROMLITAL2002!B33</f>
        <v>Student 27</v>
      </c>
      <c r="D394" s="90">
        <f>UGAROMLITAL2002!F33</f>
        <v>0</v>
      </c>
      <c r="E394" s="123">
        <f>UGAROMLITAL2002!G33</f>
        <v>0</v>
      </c>
      <c r="F394" s="123">
        <f>UGAROMLITAL2002!H33</f>
        <v>0</v>
      </c>
      <c r="G394" s="91">
        <f>UGAROMLITAL2002!I33</f>
        <v>0</v>
      </c>
      <c r="H394" s="133">
        <f>UGAROMLITAL2002!J33</f>
        <v>0</v>
      </c>
      <c r="I394" s="129">
        <f>UGAROMLITAL2002!W33</f>
        <v>0</v>
      </c>
      <c r="J394" s="130">
        <f>UGAROMLITAL2002!X33</f>
        <v>0</v>
      </c>
      <c r="K394" s="88"/>
    </row>
    <row r="395" spans="1:11" s="1" customFormat="1" ht="15" customHeight="1" x14ac:dyDescent="0.25">
      <c r="A395" s="79"/>
      <c r="B395" s="85"/>
      <c r="C395" s="92"/>
      <c r="D395" s="120" t="s">
        <v>98</v>
      </c>
      <c r="E395" s="121" t="s">
        <v>99</v>
      </c>
      <c r="F395" s="121" t="s">
        <v>99</v>
      </c>
      <c r="G395" s="134" t="s">
        <v>100</v>
      </c>
      <c r="H395" s="87" t="s">
        <v>102</v>
      </c>
      <c r="I395" s="87" t="s">
        <v>101</v>
      </c>
      <c r="J395" s="124"/>
      <c r="K395" s="88"/>
    </row>
    <row r="396" spans="1:11" s="1" customFormat="1" ht="15" customHeight="1" thickBot="1" x14ac:dyDescent="0.3">
      <c r="A396" s="79"/>
      <c r="B396" s="85"/>
      <c r="C396" s="116" t="str">
        <f>UGAROMLITAL2002!$C$2</f>
        <v>SemeYYYY</v>
      </c>
      <c r="D396" s="90">
        <f>UGAROMLITAL2002!K33</f>
        <v>0</v>
      </c>
      <c r="E396" s="123">
        <f>UGAROMLITAL2002!L33</f>
        <v>0</v>
      </c>
      <c r="F396" s="123">
        <f>UGAROMLITAL2002!M33</f>
        <v>0</v>
      </c>
      <c r="G396" s="91">
        <f>UGAROMLITAL2002!N33</f>
        <v>0</v>
      </c>
      <c r="H396" s="133">
        <f>UGAROMLITAL2002!O33</f>
        <v>0</v>
      </c>
      <c r="I396" s="129">
        <f>UGAROMLITAL2002!V33</f>
        <v>0</v>
      </c>
      <c r="J396" s="125"/>
      <c r="K396" s="88"/>
    </row>
    <row r="397" spans="1:11" s="1" customFormat="1" ht="15" customHeight="1" thickBot="1" x14ac:dyDescent="0.3">
      <c r="A397" s="79"/>
      <c r="B397" s="85"/>
      <c r="C397" s="117" t="s">
        <v>80</v>
      </c>
      <c r="D397" s="94"/>
      <c r="E397" s="94"/>
      <c r="F397" s="94"/>
      <c r="G397" s="94"/>
      <c r="H397" s="82"/>
      <c r="I397" s="97"/>
      <c r="J397" s="95"/>
      <c r="K397" s="88"/>
    </row>
    <row r="398" spans="1:11" s="1" customFormat="1" ht="15" customHeight="1" x14ac:dyDescent="0.25">
      <c r="A398" s="79"/>
      <c r="B398" s="85"/>
      <c r="C398" s="116" t="str">
        <f>UGAROMLITAL2002!$H$2</f>
        <v>ITAL2002</v>
      </c>
      <c r="D398" s="120" t="s">
        <v>104</v>
      </c>
      <c r="E398" s="121" t="s">
        <v>103</v>
      </c>
      <c r="F398" s="87" t="s">
        <v>106</v>
      </c>
      <c r="G398" s="120" t="s">
        <v>107</v>
      </c>
      <c r="H398" s="121" t="s">
        <v>105</v>
      </c>
      <c r="I398" s="122" t="s">
        <v>108</v>
      </c>
      <c r="J398" s="96" t="s">
        <v>83</v>
      </c>
      <c r="K398" s="88"/>
    </row>
    <row r="399" spans="1:11" s="1" customFormat="1" ht="15" customHeight="1" thickBot="1" x14ac:dyDescent="0.3">
      <c r="A399" s="79"/>
      <c r="B399" s="85"/>
      <c r="C399" s="117" t="s">
        <v>84</v>
      </c>
      <c r="D399" s="90">
        <f>UGAROMLITAL2002!P33</f>
        <v>0</v>
      </c>
      <c r="E399" s="123">
        <f>UGAROMLITAL2002!Q33</f>
        <v>0</v>
      </c>
      <c r="F399" s="132">
        <f>UGAROMLITAL2002!R33</f>
        <v>0</v>
      </c>
      <c r="G399" s="90">
        <f>UGAROMLITAL2002!S33</f>
        <v>0</v>
      </c>
      <c r="H399" s="123">
        <f>UGAROMLITAL2002!T33</f>
        <v>0</v>
      </c>
      <c r="I399" s="132">
        <f>UGAROMLITAL2002!U33</f>
        <v>0</v>
      </c>
      <c r="J399" s="135">
        <f>UGAROMLITAL2002!E33</f>
        <v>0</v>
      </c>
      <c r="K399" s="88"/>
    </row>
    <row r="400" spans="1:11" s="1" customFormat="1" ht="15" customHeight="1" thickBot="1" x14ac:dyDescent="0.3">
      <c r="A400" s="79"/>
      <c r="B400" s="85"/>
      <c r="C400" s="116" t="str">
        <f>UGAROMLITAL2002!$H$3</f>
        <v>##-###</v>
      </c>
      <c r="D400" s="94"/>
      <c r="E400" s="97"/>
      <c r="F400" s="94"/>
      <c r="G400" s="94"/>
      <c r="H400" s="94"/>
      <c r="I400" s="98"/>
      <c r="J400" s="131" t="str">
        <f>UGAROMLITAL2002!D33</f>
        <v/>
      </c>
      <c r="K400" s="88"/>
    </row>
    <row r="401" spans="1:11" s="1" customFormat="1" ht="15" customHeight="1" x14ac:dyDescent="0.25">
      <c r="A401" s="79"/>
      <c r="B401" s="85"/>
      <c r="C401" s="117" t="s">
        <v>86</v>
      </c>
      <c r="D401" s="99"/>
      <c r="E401" s="100" t="s">
        <v>87</v>
      </c>
      <c r="F401" s="101"/>
      <c r="G401" s="94"/>
      <c r="H401" s="94"/>
      <c r="I401" s="102" t="s">
        <v>88</v>
      </c>
      <c r="J401" s="103">
        <f ca="1">TODAY()</f>
        <v>41280</v>
      </c>
      <c r="K401" s="88"/>
    </row>
    <row r="402" spans="1:11" s="1" customFormat="1" ht="15" customHeight="1" x14ac:dyDescent="0.25">
      <c r="A402" s="79"/>
      <c r="B402" s="85"/>
      <c r="C402" s="116" t="str">
        <f>UGAROMLITAL2002!$C$3</f>
        <v>Name Name</v>
      </c>
      <c r="D402" s="104" t="s">
        <v>90</v>
      </c>
      <c r="E402" s="105" t="s">
        <v>91</v>
      </c>
      <c r="F402" s="106" t="s">
        <v>92</v>
      </c>
      <c r="G402" s="85"/>
      <c r="H402" s="107"/>
      <c r="I402" s="93"/>
      <c r="J402" s="102"/>
      <c r="K402" s="88"/>
    </row>
    <row r="403" spans="1:11" s="1" customFormat="1" ht="15" customHeight="1" thickBot="1" x14ac:dyDescent="0.3">
      <c r="A403" s="79"/>
      <c r="B403" s="85"/>
      <c r="C403" s="118"/>
      <c r="D403" s="126"/>
      <c r="E403" s="127"/>
      <c r="F403" s="128"/>
      <c r="G403" s="94"/>
      <c r="H403" s="107"/>
      <c r="I403" s="107" t="s">
        <v>93</v>
      </c>
      <c r="J403" s="107" t="str">
        <f>UGAROMLITAL2002!$C$3</f>
        <v>Name Name</v>
      </c>
      <c r="K403" s="88"/>
    </row>
    <row r="404" spans="1:11" s="1" customFormat="1" ht="15" customHeight="1" thickBot="1" x14ac:dyDescent="0.3">
      <c r="A404" s="79"/>
      <c r="B404" s="108"/>
      <c r="C404" s="109"/>
      <c r="D404" s="110"/>
      <c r="E404" s="110"/>
      <c r="F404" s="110"/>
      <c r="G404" s="109"/>
      <c r="H404" s="109"/>
      <c r="I404" s="109"/>
      <c r="J404" s="111"/>
      <c r="K404" s="112"/>
    </row>
    <row r="405" spans="1:11" s="1" customFormat="1" ht="15" customHeight="1" x14ac:dyDescent="0.25">
      <c r="A405" s="113"/>
      <c r="B405" s="113"/>
      <c r="C405" s="113"/>
      <c r="D405" s="114"/>
      <c r="E405" s="114"/>
      <c r="F405" s="114"/>
      <c r="G405" s="113"/>
      <c r="H405" s="113"/>
      <c r="I405" s="113"/>
      <c r="J405" s="115"/>
      <c r="K405" s="113"/>
    </row>
    <row r="406" spans="1:11" s="1" customFormat="1" ht="15" customHeight="1" thickBot="1" x14ac:dyDescent="0.3">
      <c r="A406" s="79"/>
      <c r="B406" s="79"/>
      <c r="C406" s="79"/>
      <c r="D406" s="79"/>
      <c r="E406" s="79"/>
      <c r="F406" s="79"/>
      <c r="G406" s="79"/>
      <c r="H406" s="79"/>
      <c r="I406" s="79"/>
      <c r="J406" s="80"/>
      <c r="K406" s="79"/>
    </row>
    <row r="407" spans="1:11" s="1" customFormat="1" ht="15" customHeight="1" thickBot="1" x14ac:dyDescent="0.3">
      <c r="A407" s="79"/>
      <c r="B407" s="81"/>
      <c r="C407" s="82"/>
      <c r="D407" s="82"/>
      <c r="E407" s="82"/>
      <c r="F407" s="82"/>
      <c r="G407" s="82"/>
      <c r="H407" s="82"/>
      <c r="I407" s="82"/>
      <c r="J407" s="83"/>
      <c r="K407" s="84"/>
    </row>
    <row r="408" spans="1:11" s="1" customFormat="1" ht="15" customHeight="1" x14ac:dyDescent="0.25">
      <c r="A408" s="79"/>
      <c r="B408" s="85"/>
      <c r="C408" s="86" t="s">
        <v>8</v>
      </c>
      <c r="D408" s="120" t="s">
        <v>94</v>
      </c>
      <c r="E408" s="121" t="s">
        <v>96</v>
      </c>
      <c r="F408" s="121" t="s">
        <v>95</v>
      </c>
      <c r="G408" s="134" t="s">
        <v>97</v>
      </c>
      <c r="H408" s="87" t="s">
        <v>79</v>
      </c>
      <c r="I408" s="87" t="s">
        <v>81</v>
      </c>
      <c r="J408" s="87" t="s">
        <v>82</v>
      </c>
      <c r="K408" s="88"/>
    </row>
    <row r="409" spans="1:11" s="1" customFormat="1" ht="15" customHeight="1" thickBot="1" x14ac:dyDescent="0.3">
      <c r="A409" s="79"/>
      <c r="B409" s="85"/>
      <c r="C409" s="89" t="str">
        <f>UGAROMLITAL2002!B34</f>
        <v>Student 28</v>
      </c>
      <c r="D409" s="90">
        <f>UGAROMLITAL2002!F34</f>
        <v>0</v>
      </c>
      <c r="E409" s="123">
        <f>UGAROMLITAL2002!G34</f>
        <v>0</v>
      </c>
      <c r="F409" s="123">
        <f>UGAROMLITAL2002!H34</f>
        <v>0</v>
      </c>
      <c r="G409" s="91">
        <f>UGAROMLITAL2002!I34</f>
        <v>0</v>
      </c>
      <c r="H409" s="133">
        <f>UGAROMLITAL2002!J34</f>
        <v>0</v>
      </c>
      <c r="I409" s="129">
        <f>UGAROMLITAL2002!W34</f>
        <v>0</v>
      </c>
      <c r="J409" s="130">
        <f>UGAROMLITAL2002!X34</f>
        <v>0</v>
      </c>
      <c r="K409" s="88"/>
    </row>
    <row r="410" spans="1:11" s="1" customFormat="1" ht="15" customHeight="1" x14ac:dyDescent="0.25">
      <c r="A410" s="79"/>
      <c r="B410" s="85"/>
      <c r="C410" s="92"/>
      <c r="D410" s="120" t="s">
        <v>98</v>
      </c>
      <c r="E410" s="121" t="s">
        <v>99</v>
      </c>
      <c r="F410" s="121" t="s">
        <v>99</v>
      </c>
      <c r="G410" s="134" t="s">
        <v>100</v>
      </c>
      <c r="H410" s="87" t="s">
        <v>102</v>
      </c>
      <c r="I410" s="87" t="s">
        <v>101</v>
      </c>
      <c r="J410" s="124"/>
      <c r="K410" s="88"/>
    </row>
    <row r="411" spans="1:11" s="1" customFormat="1" ht="15" customHeight="1" thickBot="1" x14ac:dyDescent="0.3">
      <c r="A411" s="79"/>
      <c r="B411" s="85"/>
      <c r="C411" s="116" t="str">
        <f>UGAROMLITAL2002!$C$2</f>
        <v>SemeYYYY</v>
      </c>
      <c r="D411" s="90">
        <f>UGAROMLITAL2002!K34</f>
        <v>0</v>
      </c>
      <c r="E411" s="123">
        <f>UGAROMLITAL2002!L34</f>
        <v>0</v>
      </c>
      <c r="F411" s="123">
        <f>UGAROMLITAL2002!M34</f>
        <v>0</v>
      </c>
      <c r="G411" s="91">
        <f>UGAROMLITAL2002!N34</f>
        <v>0</v>
      </c>
      <c r="H411" s="133">
        <f>UGAROMLITAL2002!O34</f>
        <v>0</v>
      </c>
      <c r="I411" s="129">
        <f>UGAROMLITAL2002!V34</f>
        <v>0</v>
      </c>
      <c r="J411" s="125"/>
      <c r="K411" s="88"/>
    </row>
    <row r="412" spans="1:11" s="1" customFormat="1" ht="15" customHeight="1" thickBot="1" x14ac:dyDescent="0.3">
      <c r="A412" s="79"/>
      <c r="B412" s="85"/>
      <c r="C412" s="117" t="s">
        <v>80</v>
      </c>
      <c r="D412" s="94"/>
      <c r="E412" s="94"/>
      <c r="F412" s="94"/>
      <c r="G412" s="94"/>
      <c r="H412" s="82"/>
      <c r="I412" s="97"/>
      <c r="J412" s="95"/>
      <c r="K412" s="88"/>
    </row>
    <row r="413" spans="1:11" s="1" customFormat="1" ht="15" customHeight="1" x14ac:dyDescent="0.25">
      <c r="A413" s="79"/>
      <c r="B413" s="85"/>
      <c r="C413" s="116" t="str">
        <f>UGAROMLITAL2002!$H$2</f>
        <v>ITAL2002</v>
      </c>
      <c r="D413" s="120" t="s">
        <v>104</v>
      </c>
      <c r="E413" s="121" t="s">
        <v>103</v>
      </c>
      <c r="F413" s="87" t="s">
        <v>106</v>
      </c>
      <c r="G413" s="120" t="s">
        <v>107</v>
      </c>
      <c r="H413" s="121" t="s">
        <v>105</v>
      </c>
      <c r="I413" s="122" t="s">
        <v>108</v>
      </c>
      <c r="J413" s="96" t="s">
        <v>83</v>
      </c>
      <c r="K413" s="88"/>
    </row>
    <row r="414" spans="1:11" s="1" customFormat="1" ht="15" customHeight="1" thickBot="1" x14ac:dyDescent="0.3">
      <c r="A414" s="79"/>
      <c r="B414" s="85"/>
      <c r="C414" s="117" t="s">
        <v>84</v>
      </c>
      <c r="D414" s="90">
        <f>UGAROMLITAL2002!P34</f>
        <v>0</v>
      </c>
      <c r="E414" s="123">
        <f>UGAROMLITAL2002!Q34</f>
        <v>0</v>
      </c>
      <c r="F414" s="132">
        <f>UGAROMLITAL2002!R34</f>
        <v>0</v>
      </c>
      <c r="G414" s="90">
        <f>UGAROMLITAL2002!S34</f>
        <v>0</v>
      </c>
      <c r="H414" s="123">
        <f>UGAROMLITAL2002!T34</f>
        <v>0</v>
      </c>
      <c r="I414" s="132">
        <f>UGAROMLITAL2002!U34</f>
        <v>0</v>
      </c>
      <c r="J414" s="135">
        <f>UGAROMLITAL2002!E34</f>
        <v>0</v>
      </c>
      <c r="K414" s="88"/>
    </row>
    <row r="415" spans="1:11" s="1" customFormat="1" ht="15" customHeight="1" thickBot="1" x14ac:dyDescent="0.3">
      <c r="A415" s="79"/>
      <c r="B415" s="85"/>
      <c r="C415" s="116" t="str">
        <f>UGAROMLITAL2002!$H$3</f>
        <v>##-###</v>
      </c>
      <c r="D415" s="94"/>
      <c r="E415" s="97"/>
      <c r="F415" s="94"/>
      <c r="G415" s="94"/>
      <c r="H415" s="94"/>
      <c r="I415" s="98"/>
      <c r="J415" s="131" t="str">
        <f>UGAROMLITAL2002!D34</f>
        <v/>
      </c>
      <c r="K415" s="88"/>
    </row>
    <row r="416" spans="1:11" s="1" customFormat="1" ht="15" customHeight="1" x14ac:dyDescent="0.25">
      <c r="A416" s="79"/>
      <c r="B416" s="85"/>
      <c r="C416" s="117" t="s">
        <v>86</v>
      </c>
      <c r="D416" s="99"/>
      <c r="E416" s="100" t="s">
        <v>87</v>
      </c>
      <c r="F416" s="101"/>
      <c r="G416" s="94"/>
      <c r="H416" s="94"/>
      <c r="I416" s="102" t="s">
        <v>88</v>
      </c>
      <c r="J416" s="103">
        <f ca="1">TODAY()</f>
        <v>41280</v>
      </c>
      <c r="K416" s="88"/>
    </row>
    <row r="417" spans="1:11" s="1" customFormat="1" ht="15" customHeight="1" x14ac:dyDescent="0.25">
      <c r="A417" s="79"/>
      <c r="B417" s="85"/>
      <c r="C417" s="116" t="str">
        <f>UGAROMLITAL2002!$C$3</f>
        <v>Name Name</v>
      </c>
      <c r="D417" s="104" t="s">
        <v>90</v>
      </c>
      <c r="E417" s="105" t="s">
        <v>91</v>
      </c>
      <c r="F417" s="106" t="s">
        <v>92</v>
      </c>
      <c r="G417" s="85"/>
      <c r="H417" s="107"/>
      <c r="I417" s="93"/>
      <c r="J417" s="102"/>
      <c r="K417" s="88"/>
    </row>
    <row r="418" spans="1:11" s="1" customFormat="1" ht="15" customHeight="1" thickBot="1" x14ac:dyDescent="0.3">
      <c r="A418" s="79"/>
      <c r="B418" s="85"/>
      <c r="C418" s="118"/>
      <c r="D418" s="126"/>
      <c r="E418" s="127"/>
      <c r="F418" s="128"/>
      <c r="G418" s="94"/>
      <c r="H418" s="107"/>
      <c r="I418" s="107" t="s">
        <v>93</v>
      </c>
      <c r="J418" s="107" t="str">
        <f>UGAROMLITAL2002!$C$3</f>
        <v>Name Name</v>
      </c>
      <c r="K418" s="88"/>
    </row>
    <row r="419" spans="1:11" s="1" customFormat="1" ht="15" customHeight="1" thickBot="1" x14ac:dyDescent="0.3">
      <c r="A419" s="79"/>
      <c r="B419" s="108"/>
      <c r="C419" s="109"/>
      <c r="D419" s="110"/>
      <c r="E419" s="110"/>
      <c r="F419" s="110"/>
      <c r="G419" s="109"/>
      <c r="H419" s="109"/>
      <c r="I419" s="109"/>
      <c r="J419" s="111"/>
      <c r="K419" s="112"/>
    </row>
    <row r="420" spans="1:11" s="1" customFormat="1" ht="15" customHeight="1" x14ac:dyDescent="0.25">
      <c r="A420" s="113"/>
      <c r="B420" s="113"/>
      <c r="C420" s="113"/>
      <c r="D420" s="114"/>
      <c r="E420" s="114"/>
      <c r="F420" s="114"/>
      <c r="G420" s="113"/>
      <c r="H420" s="113"/>
      <c r="I420" s="113"/>
      <c r="J420" s="115"/>
      <c r="K420" s="113"/>
    </row>
    <row r="421" spans="1:11" s="1" customFormat="1" ht="15" customHeight="1" thickBot="1" x14ac:dyDescent="0.3">
      <c r="A421" s="79"/>
      <c r="B421" s="79"/>
      <c r="C421" s="79"/>
      <c r="D421" s="79"/>
      <c r="E421" s="79"/>
      <c r="F421" s="79"/>
      <c r="G421" s="79"/>
      <c r="H421" s="79"/>
      <c r="I421" s="79"/>
      <c r="J421" s="80"/>
      <c r="K421" s="79"/>
    </row>
    <row r="422" spans="1:11" s="1" customFormat="1" ht="15" customHeight="1" thickBot="1" x14ac:dyDescent="0.3">
      <c r="A422" s="79"/>
      <c r="B422" s="81"/>
      <c r="C422" s="82"/>
      <c r="D422" s="82"/>
      <c r="E422" s="82"/>
      <c r="F422" s="82"/>
      <c r="G422" s="82"/>
      <c r="H422" s="82"/>
      <c r="I422" s="82"/>
      <c r="J422" s="83"/>
      <c r="K422" s="84"/>
    </row>
    <row r="423" spans="1:11" s="1" customFormat="1" ht="15" customHeight="1" x14ac:dyDescent="0.25">
      <c r="A423" s="79"/>
      <c r="B423" s="85"/>
      <c r="C423" s="86" t="s">
        <v>8</v>
      </c>
      <c r="D423" s="120" t="s">
        <v>94</v>
      </c>
      <c r="E423" s="121" t="s">
        <v>96</v>
      </c>
      <c r="F423" s="121" t="s">
        <v>95</v>
      </c>
      <c r="G423" s="134" t="s">
        <v>97</v>
      </c>
      <c r="H423" s="87" t="s">
        <v>79</v>
      </c>
      <c r="I423" s="87" t="s">
        <v>81</v>
      </c>
      <c r="J423" s="87" t="s">
        <v>82</v>
      </c>
      <c r="K423" s="88"/>
    </row>
    <row r="424" spans="1:11" s="1" customFormat="1" ht="15" customHeight="1" thickBot="1" x14ac:dyDescent="0.3">
      <c r="A424" s="79"/>
      <c r="B424" s="85"/>
      <c r="C424" s="89" t="str">
        <f>UGAROMLITAL2002!B35</f>
        <v>Student 29</v>
      </c>
      <c r="D424" s="90">
        <f>UGAROMLITAL2002!F35</f>
        <v>0</v>
      </c>
      <c r="E424" s="123">
        <f>UGAROMLITAL2002!G35</f>
        <v>0</v>
      </c>
      <c r="F424" s="123">
        <f>UGAROMLITAL2002!H35</f>
        <v>0</v>
      </c>
      <c r="G424" s="91">
        <f>UGAROMLITAL2002!I35</f>
        <v>0</v>
      </c>
      <c r="H424" s="133">
        <f>UGAROMLITAL2002!J35</f>
        <v>0</v>
      </c>
      <c r="I424" s="129">
        <f>UGAROMLITAL2002!W35</f>
        <v>0</v>
      </c>
      <c r="J424" s="130">
        <f>UGAROMLITAL2002!X35</f>
        <v>0</v>
      </c>
      <c r="K424" s="88"/>
    </row>
    <row r="425" spans="1:11" s="1" customFormat="1" ht="15" customHeight="1" x14ac:dyDescent="0.25">
      <c r="A425" s="79"/>
      <c r="B425" s="85"/>
      <c r="C425" s="92"/>
      <c r="D425" s="120" t="s">
        <v>98</v>
      </c>
      <c r="E425" s="121" t="s">
        <v>99</v>
      </c>
      <c r="F425" s="121" t="s">
        <v>99</v>
      </c>
      <c r="G425" s="134" t="s">
        <v>100</v>
      </c>
      <c r="H425" s="87" t="s">
        <v>102</v>
      </c>
      <c r="I425" s="87" t="s">
        <v>101</v>
      </c>
      <c r="J425" s="124"/>
      <c r="K425" s="88"/>
    </row>
    <row r="426" spans="1:11" s="1" customFormat="1" ht="15" customHeight="1" thickBot="1" x14ac:dyDescent="0.3">
      <c r="A426" s="79"/>
      <c r="B426" s="85"/>
      <c r="C426" s="116" t="str">
        <f>UGAROMLITAL2002!$C$2</f>
        <v>SemeYYYY</v>
      </c>
      <c r="D426" s="90">
        <f>UGAROMLITAL2002!K35</f>
        <v>0</v>
      </c>
      <c r="E426" s="123">
        <f>UGAROMLITAL2002!L35</f>
        <v>0</v>
      </c>
      <c r="F426" s="123">
        <f>UGAROMLITAL2002!M35</f>
        <v>0</v>
      </c>
      <c r="G426" s="91">
        <f>UGAROMLITAL2002!N35</f>
        <v>0</v>
      </c>
      <c r="H426" s="133">
        <f>UGAROMLITAL2002!O35</f>
        <v>0</v>
      </c>
      <c r="I426" s="129">
        <f>UGAROMLITAL2002!V35</f>
        <v>0</v>
      </c>
      <c r="J426" s="125"/>
      <c r="K426" s="88"/>
    </row>
    <row r="427" spans="1:11" s="1" customFormat="1" ht="15" customHeight="1" thickBot="1" x14ac:dyDescent="0.3">
      <c r="A427" s="79"/>
      <c r="B427" s="85"/>
      <c r="C427" s="117" t="s">
        <v>80</v>
      </c>
      <c r="D427" s="94"/>
      <c r="E427" s="94"/>
      <c r="F427" s="94"/>
      <c r="G427" s="94"/>
      <c r="H427" s="82"/>
      <c r="I427" s="97"/>
      <c r="J427" s="95"/>
      <c r="K427" s="88"/>
    </row>
    <row r="428" spans="1:11" s="1" customFormat="1" ht="15" customHeight="1" x14ac:dyDescent="0.25">
      <c r="A428" s="79"/>
      <c r="B428" s="85"/>
      <c r="C428" s="116" t="str">
        <f>UGAROMLITAL2002!$H$2</f>
        <v>ITAL2002</v>
      </c>
      <c r="D428" s="120" t="s">
        <v>104</v>
      </c>
      <c r="E428" s="121" t="s">
        <v>103</v>
      </c>
      <c r="F428" s="87" t="s">
        <v>106</v>
      </c>
      <c r="G428" s="120" t="s">
        <v>107</v>
      </c>
      <c r="H428" s="121" t="s">
        <v>105</v>
      </c>
      <c r="I428" s="122" t="s">
        <v>108</v>
      </c>
      <c r="J428" s="96" t="s">
        <v>83</v>
      </c>
      <c r="K428" s="88"/>
    </row>
    <row r="429" spans="1:11" s="1" customFormat="1" ht="15" customHeight="1" thickBot="1" x14ac:dyDescent="0.3">
      <c r="A429" s="79"/>
      <c r="B429" s="85"/>
      <c r="C429" s="117" t="s">
        <v>84</v>
      </c>
      <c r="D429" s="90">
        <f>UGAROMLITAL2002!P35</f>
        <v>0</v>
      </c>
      <c r="E429" s="123">
        <f>UGAROMLITAL2002!Q35</f>
        <v>0</v>
      </c>
      <c r="F429" s="132">
        <f>UGAROMLITAL2002!R35</f>
        <v>0</v>
      </c>
      <c r="G429" s="90">
        <f>UGAROMLITAL2002!S35</f>
        <v>0</v>
      </c>
      <c r="H429" s="123">
        <f>UGAROMLITAL2002!T35</f>
        <v>0</v>
      </c>
      <c r="I429" s="132">
        <f>UGAROMLITAL2002!U35</f>
        <v>0</v>
      </c>
      <c r="J429" s="135">
        <f>UGAROMLITAL2002!E35</f>
        <v>0</v>
      </c>
      <c r="K429" s="88"/>
    </row>
    <row r="430" spans="1:11" s="1" customFormat="1" ht="15" customHeight="1" thickBot="1" x14ac:dyDescent="0.3">
      <c r="A430" s="79"/>
      <c r="B430" s="85"/>
      <c r="C430" s="116" t="str">
        <f>UGAROMLITAL2002!$H$3</f>
        <v>##-###</v>
      </c>
      <c r="D430" s="94"/>
      <c r="E430" s="97"/>
      <c r="F430" s="94"/>
      <c r="G430" s="94"/>
      <c r="H430" s="94"/>
      <c r="I430" s="98"/>
      <c r="J430" s="131" t="str">
        <f>UGAROMLITAL2002!D35</f>
        <v/>
      </c>
      <c r="K430" s="88"/>
    </row>
    <row r="431" spans="1:11" s="1" customFormat="1" ht="15" customHeight="1" x14ac:dyDescent="0.25">
      <c r="A431" s="79"/>
      <c r="B431" s="85"/>
      <c r="C431" s="117" t="s">
        <v>86</v>
      </c>
      <c r="D431" s="99"/>
      <c r="E431" s="100" t="s">
        <v>87</v>
      </c>
      <c r="F431" s="101"/>
      <c r="G431" s="94"/>
      <c r="H431" s="94"/>
      <c r="I431" s="102" t="s">
        <v>88</v>
      </c>
      <c r="J431" s="103">
        <f ca="1">TODAY()</f>
        <v>41280</v>
      </c>
      <c r="K431" s="88"/>
    </row>
    <row r="432" spans="1:11" s="1" customFormat="1" ht="15" customHeight="1" x14ac:dyDescent="0.25">
      <c r="A432" s="79"/>
      <c r="B432" s="85"/>
      <c r="C432" s="116" t="str">
        <f>UGAROMLITAL2002!$C$3</f>
        <v>Name Name</v>
      </c>
      <c r="D432" s="104" t="s">
        <v>90</v>
      </c>
      <c r="E432" s="105" t="s">
        <v>91</v>
      </c>
      <c r="F432" s="106" t="s">
        <v>92</v>
      </c>
      <c r="G432" s="85"/>
      <c r="H432" s="107"/>
      <c r="I432" s="93"/>
      <c r="J432" s="102"/>
      <c r="K432" s="88"/>
    </row>
    <row r="433" spans="1:11" s="1" customFormat="1" ht="15" customHeight="1" thickBot="1" x14ac:dyDescent="0.3">
      <c r="A433" s="79"/>
      <c r="B433" s="85"/>
      <c r="C433" s="118"/>
      <c r="D433" s="126"/>
      <c r="E433" s="127"/>
      <c r="F433" s="128"/>
      <c r="G433" s="94"/>
      <c r="H433" s="107"/>
      <c r="I433" s="107" t="s">
        <v>93</v>
      </c>
      <c r="J433" s="107" t="str">
        <f>UGAROMLITAL2002!$C$3</f>
        <v>Name Name</v>
      </c>
      <c r="K433" s="88"/>
    </row>
    <row r="434" spans="1:11" s="1" customFormat="1" ht="15" customHeight="1" thickBot="1" x14ac:dyDescent="0.3">
      <c r="A434" s="79"/>
      <c r="B434" s="108"/>
      <c r="C434" s="109"/>
      <c r="D434" s="110"/>
      <c r="E434" s="110"/>
      <c r="F434" s="110"/>
      <c r="G434" s="109"/>
      <c r="H434" s="109"/>
      <c r="I434" s="109"/>
      <c r="J434" s="111"/>
      <c r="K434" s="112"/>
    </row>
    <row r="435" spans="1:11" s="1" customFormat="1" ht="15" customHeight="1" x14ac:dyDescent="0.25">
      <c r="A435" s="113"/>
      <c r="B435" s="113"/>
      <c r="C435" s="113"/>
      <c r="D435" s="114"/>
      <c r="E435" s="114"/>
      <c r="F435" s="114"/>
      <c r="G435" s="113"/>
      <c r="H435" s="113"/>
      <c r="I435" s="113"/>
      <c r="J435" s="115"/>
      <c r="K435" s="113"/>
    </row>
    <row r="436" spans="1:11" s="1" customFormat="1" ht="15" customHeight="1" thickBot="1" x14ac:dyDescent="0.3">
      <c r="A436" s="79"/>
      <c r="B436" s="79"/>
      <c r="C436" s="79"/>
      <c r="D436" s="79"/>
      <c r="E436" s="79"/>
      <c r="F436" s="79"/>
      <c r="G436" s="79"/>
      <c r="H436" s="79"/>
      <c r="I436" s="79"/>
      <c r="J436" s="80"/>
      <c r="K436" s="79"/>
    </row>
    <row r="437" spans="1:11" s="1" customFormat="1" ht="15" customHeight="1" thickBot="1" x14ac:dyDescent="0.3">
      <c r="A437" s="79"/>
      <c r="B437" s="81"/>
      <c r="C437" s="82"/>
      <c r="D437" s="82"/>
      <c r="E437" s="82"/>
      <c r="F437" s="82"/>
      <c r="G437" s="82"/>
      <c r="H437" s="82"/>
      <c r="I437" s="82"/>
      <c r="J437" s="83"/>
      <c r="K437" s="84"/>
    </row>
    <row r="438" spans="1:11" s="1" customFormat="1" ht="15" customHeight="1" x14ac:dyDescent="0.25">
      <c r="A438" s="79"/>
      <c r="B438" s="85"/>
      <c r="C438" s="86" t="s">
        <v>8</v>
      </c>
      <c r="D438" s="120" t="s">
        <v>94</v>
      </c>
      <c r="E438" s="121" t="s">
        <v>96</v>
      </c>
      <c r="F438" s="121" t="s">
        <v>95</v>
      </c>
      <c r="G438" s="134" t="s">
        <v>97</v>
      </c>
      <c r="H438" s="87" t="s">
        <v>79</v>
      </c>
      <c r="I438" s="87" t="s">
        <v>81</v>
      </c>
      <c r="J438" s="87" t="s">
        <v>82</v>
      </c>
      <c r="K438" s="88"/>
    </row>
    <row r="439" spans="1:11" s="1" customFormat="1" ht="15" customHeight="1" thickBot="1" x14ac:dyDescent="0.3">
      <c r="A439" s="79"/>
      <c r="B439" s="85"/>
      <c r="C439" s="89" t="str">
        <f>UGAROMLITAL2002!B36</f>
        <v>Student 30</v>
      </c>
      <c r="D439" s="90">
        <f>UGAROMLITAL2002!F36</f>
        <v>0</v>
      </c>
      <c r="E439" s="123">
        <f>UGAROMLITAL2002!G36</f>
        <v>0</v>
      </c>
      <c r="F439" s="123">
        <f>UGAROMLITAL2002!H36</f>
        <v>0</v>
      </c>
      <c r="G439" s="91">
        <f>UGAROMLITAL2002!I36</f>
        <v>0</v>
      </c>
      <c r="H439" s="133">
        <f>UGAROMLITAL2002!J36</f>
        <v>0</v>
      </c>
      <c r="I439" s="129">
        <f>UGAROMLITAL2002!W36</f>
        <v>0</v>
      </c>
      <c r="J439" s="130">
        <f>UGAROMLITAL2002!X36</f>
        <v>0</v>
      </c>
      <c r="K439" s="88"/>
    </row>
    <row r="440" spans="1:11" s="1" customFormat="1" ht="15" customHeight="1" x14ac:dyDescent="0.25">
      <c r="A440" s="79"/>
      <c r="B440" s="85"/>
      <c r="C440" s="92"/>
      <c r="D440" s="120" t="s">
        <v>98</v>
      </c>
      <c r="E440" s="121" t="s">
        <v>99</v>
      </c>
      <c r="F440" s="121" t="s">
        <v>99</v>
      </c>
      <c r="G440" s="134" t="s">
        <v>100</v>
      </c>
      <c r="H440" s="87" t="s">
        <v>102</v>
      </c>
      <c r="I440" s="87" t="s">
        <v>101</v>
      </c>
      <c r="J440" s="124"/>
      <c r="K440" s="88"/>
    </row>
    <row r="441" spans="1:11" s="1" customFormat="1" ht="15" customHeight="1" thickBot="1" x14ac:dyDescent="0.3">
      <c r="A441" s="79"/>
      <c r="B441" s="85"/>
      <c r="C441" s="116" t="str">
        <f>UGAROMLITAL2002!$C$2</f>
        <v>SemeYYYY</v>
      </c>
      <c r="D441" s="90">
        <f>UGAROMLITAL2002!K36</f>
        <v>0</v>
      </c>
      <c r="E441" s="123">
        <f>UGAROMLITAL2002!L36</f>
        <v>0</v>
      </c>
      <c r="F441" s="123">
        <f>UGAROMLITAL2002!M36</f>
        <v>0</v>
      </c>
      <c r="G441" s="91">
        <f>UGAROMLITAL2002!N36</f>
        <v>0</v>
      </c>
      <c r="H441" s="133">
        <f>UGAROMLITAL2002!O36</f>
        <v>0</v>
      </c>
      <c r="I441" s="129">
        <f>UGAROMLITAL2002!V36</f>
        <v>0</v>
      </c>
      <c r="J441" s="125"/>
      <c r="K441" s="88"/>
    </row>
    <row r="442" spans="1:11" s="1" customFormat="1" ht="15" customHeight="1" thickBot="1" x14ac:dyDescent="0.3">
      <c r="A442" s="79"/>
      <c r="B442" s="85"/>
      <c r="C442" s="117" t="s">
        <v>80</v>
      </c>
      <c r="D442" s="94"/>
      <c r="E442" s="94"/>
      <c r="F442" s="94"/>
      <c r="G442" s="94"/>
      <c r="H442" s="82"/>
      <c r="I442" s="97"/>
      <c r="J442" s="95"/>
      <c r="K442" s="88"/>
    </row>
    <row r="443" spans="1:11" s="1" customFormat="1" ht="15" customHeight="1" x14ac:dyDescent="0.25">
      <c r="A443" s="79"/>
      <c r="B443" s="85"/>
      <c r="C443" s="116" t="str">
        <f>UGAROMLITAL2002!$H$2</f>
        <v>ITAL2002</v>
      </c>
      <c r="D443" s="120" t="s">
        <v>104</v>
      </c>
      <c r="E443" s="121" t="s">
        <v>103</v>
      </c>
      <c r="F443" s="87" t="s">
        <v>106</v>
      </c>
      <c r="G443" s="120" t="s">
        <v>107</v>
      </c>
      <c r="H443" s="121" t="s">
        <v>105</v>
      </c>
      <c r="I443" s="122" t="s">
        <v>108</v>
      </c>
      <c r="J443" s="96" t="s">
        <v>83</v>
      </c>
      <c r="K443" s="88"/>
    </row>
    <row r="444" spans="1:11" s="1" customFormat="1" ht="15" customHeight="1" thickBot="1" x14ac:dyDescent="0.3">
      <c r="A444" s="79"/>
      <c r="B444" s="85"/>
      <c r="C444" s="117" t="s">
        <v>84</v>
      </c>
      <c r="D444" s="90">
        <f>UGAROMLITAL2002!P36</f>
        <v>0</v>
      </c>
      <c r="E444" s="123">
        <f>UGAROMLITAL2002!Q36</f>
        <v>0</v>
      </c>
      <c r="F444" s="132">
        <f>UGAROMLITAL2002!R36</f>
        <v>0</v>
      </c>
      <c r="G444" s="90">
        <f>UGAROMLITAL2002!S36</f>
        <v>0</v>
      </c>
      <c r="H444" s="123">
        <f>UGAROMLITAL2002!T36</f>
        <v>0</v>
      </c>
      <c r="I444" s="132">
        <f>UGAROMLITAL2002!U36</f>
        <v>0</v>
      </c>
      <c r="J444" s="135">
        <f>UGAROMLITAL2002!E36</f>
        <v>0</v>
      </c>
      <c r="K444" s="88"/>
    </row>
    <row r="445" spans="1:11" s="1" customFormat="1" ht="15" customHeight="1" thickBot="1" x14ac:dyDescent="0.3">
      <c r="A445" s="79"/>
      <c r="B445" s="85"/>
      <c r="C445" s="116" t="str">
        <f>UGAROMLITAL2002!$H$3</f>
        <v>##-###</v>
      </c>
      <c r="D445" s="94"/>
      <c r="E445" s="97"/>
      <c r="F445" s="94"/>
      <c r="G445" s="94"/>
      <c r="H445" s="94"/>
      <c r="I445" s="98"/>
      <c r="J445" s="131" t="str">
        <f>UGAROMLITAL2002!D36</f>
        <v/>
      </c>
      <c r="K445" s="88"/>
    </row>
    <row r="446" spans="1:11" s="1" customFormat="1" ht="15" customHeight="1" x14ac:dyDescent="0.25">
      <c r="A446" s="79"/>
      <c r="B446" s="85"/>
      <c r="C446" s="117" t="s">
        <v>86</v>
      </c>
      <c r="D446" s="99"/>
      <c r="E446" s="100" t="s">
        <v>87</v>
      </c>
      <c r="F446" s="101"/>
      <c r="G446" s="94"/>
      <c r="H446" s="94"/>
      <c r="I446" s="102" t="s">
        <v>88</v>
      </c>
      <c r="J446" s="103">
        <f ca="1">TODAY()</f>
        <v>41280</v>
      </c>
      <c r="K446" s="88"/>
    </row>
    <row r="447" spans="1:11" s="1" customFormat="1" ht="15" customHeight="1" x14ac:dyDescent="0.25">
      <c r="A447" s="79"/>
      <c r="B447" s="85"/>
      <c r="C447" s="116" t="str">
        <f>UGAROMLITAL2002!$C$3</f>
        <v>Name Name</v>
      </c>
      <c r="D447" s="104" t="s">
        <v>90</v>
      </c>
      <c r="E447" s="105" t="s">
        <v>91</v>
      </c>
      <c r="F447" s="106" t="s">
        <v>92</v>
      </c>
      <c r="G447" s="85"/>
      <c r="H447" s="107"/>
      <c r="I447" s="93"/>
      <c r="J447" s="102"/>
      <c r="K447" s="88"/>
    </row>
    <row r="448" spans="1:11" s="1" customFormat="1" ht="15" customHeight="1" thickBot="1" x14ac:dyDescent="0.3">
      <c r="A448" s="79"/>
      <c r="B448" s="85"/>
      <c r="C448" s="118"/>
      <c r="D448" s="126"/>
      <c r="E448" s="127"/>
      <c r="F448" s="128"/>
      <c r="G448" s="94"/>
      <c r="H448" s="107"/>
      <c r="I448" s="107" t="s">
        <v>93</v>
      </c>
      <c r="J448" s="107" t="str">
        <f>UGAROMLITAL2002!$C$3</f>
        <v>Name Name</v>
      </c>
      <c r="K448" s="88"/>
    </row>
    <row r="449" spans="1:11" s="1" customFormat="1" ht="15" customHeight="1" thickBot="1" x14ac:dyDescent="0.3">
      <c r="A449" s="79"/>
      <c r="B449" s="108"/>
      <c r="C449" s="109"/>
      <c r="D449" s="110"/>
      <c r="E449" s="110"/>
      <c r="F449" s="110"/>
      <c r="G449" s="109"/>
      <c r="H449" s="109"/>
      <c r="I449" s="109"/>
      <c r="J449" s="111"/>
      <c r="K449" s="112"/>
    </row>
    <row r="450" spans="1:11" s="1" customFormat="1" ht="15" customHeight="1" x14ac:dyDescent="0.25">
      <c r="A450" s="113"/>
      <c r="B450" s="113"/>
      <c r="C450" s="113"/>
      <c r="D450" s="114"/>
      <c r="E450" s="114"/>
      <c r="F450" s="114"/>
      <c r="G450" s="113"/>
      <c r="H450" s="113"/>
      <c r="I450" s="113"/>
      <c r="J450" s="115"/>
      <c r="K450" s="113"/>
    </row>
  </sheetData>
  <sheetProtection password="D15D" sheet="1" objects="1" scenarios="1"/>
  <pageMargins left="0.7" right="0.7" top="0.75" bottom="0.75" header="0.3" footer="0.3"/>
  <pageSetup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UGAROMLITAL2002</vt:lpstr>
      <vt:lpstr>Individual Report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Lino Mioni</cp:lastModifiedBy>
  <cp:lastPrinted>2013-01-06T23:03:44Z</cp:lastPrinted>
  <dcterms:created xsi:type="dcterms:W3CDTF">2012-01-11T22:37:27Z</dcterms:created>
  <dcterms:modified xsi:type="dcterms:W3CDTF">2013-01-06T23:04:04Z</dcterms:modified>
</cp:coreProperties>
</file>